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3"/>
  </bookViews>
  <sheets>
    <sheet name="Tổng hợp" sheetId="1" r:id="rId1"/>
    <sheet name="PL02-Ko huong TN-YBinh" sheetId="2" r:id="rId2"/>
    <sheet name="PL03-Ko huong TN-LYen" sheetId="3" r:id="rId3"/>
    <sheet name="PL04-Ko giao kết HĐ-YBai" sheetId="4" r:id="rId4"/>
    <sheet name="PL05-Ko giao kết HĐ-YBinh" sheetId="5" r:id="rId5"/>
    <sheet name="PL06-Ko giao kết HĐ-LYen" sheetId="6" r:id="rId6"/>
  </sheets>
  <definedNames>
    <definedName name="_xlnm.Print_Titles" localSheetId="1">'PL02-Ko huong TN-YBinh'!$7:$8</definedName>
    <definedName name="_xlnm.Print_Titles" localSheetId="2">'PL03-Ko huong TN-LYen'!$7:$8</definedName>
    <definedName name="_xlnm.Print_Titles" localSheetId="3">'PL04-Ko giao kết HĐ-YBai'!$6:$8</definedName>
    <definedName name="_xlnm.Print_Titles" localSheetId="4">'PL05-Ko giao kết HĐ-YBinh'!$6:$8</definedName>
    <definedName name="_xlnm.Print_Titles" localSheetId="5">'PL06-Ko giao kết HĐ-LYen'!$6:$8</definedName>
    <definedName name="_xlnm.Print_Titles" localSheetId="0">'Tổng hợp'!$5:$6</definedName>
  </definedNames>
  <calcPr fullCalcOnLoad="1"/>
</workbook>
</file>

<file path=xl/sharedStrings.xml><?xml version="1.0" encoding="utf-8"?>
<sst xmlns="http://schemas.openxmlformats.org/spreadsheetml/2006/main" count="1297" uniqueCount="823">
  <si>
    <t>STT</t>
  </si>
  <si>
    <t>Số đối tượng</t>
  </si>
  <si>
    <t>Thành phố Yên Bái</t>
  </si>
  <si>
    <t>Tổng cộng:</t>
  </si>
  <si>
    <t>Kinh phí hỗ trợ</t>
  </si>
  <si>
    <t>Đối tượng quy định tại điểm 1 Mục II Nghị quyết số 42/NQ-CP</t>
  </si>
  <si>
    <t>Đối tượng quy định tại điểm 3 Mục II Nghị quyết số 42/NQ-CP</t>
  </si>
  <si>
    <t>Đối tượng quy định tại điểm 4 Mục II Nghị quyết số 42/NQ-CP</t>
  </si>
  <si>
    <t>Kinh phí 
hỗ trợ</t>
  </si>
  <si>
    <t>Huyện, thành phố</t>
  </si>
  <si>
    <t>STT người</t>
  </si>
  <si>
    <t>x</t>
  </si>
  <si>
    <t>STT xã</t>
  </si>
  <si>
    <t>I</t>
  </si>
  <si>
    <t>Họ và tên 
người lao động</t>
  </si>
  <si>
    <t>Ngày, tháng, năm sinh</t>
  </si>
  <si>
    <t>CMND/Thẻ 
căn cước/ Hộ 
chiếu số</t>
  </si>
  <si>
    <t>Địa chỉ 
nơi ở hiện tại</t>
  </si>
  <si>
    <t>Thu nhập bình quân tháng trước khi mất việc làm (đồng/ tháng)</t>
  </si>
  <si>
    <t>Thu nhập hiện nay tỉnh thời điểm tháng 4/2020 (đồng/ tháng)</t>
  </si>
  <si>
    <t>Công việc chính trước khi mất việc làm</t>
  </si>
  <si>
    <t>Số tiền 
hỗ trợ 
(đồng)</t>
  </si>
  <si>
    <t>Nam</t>
  </si>
  <si>
    <t>Nữ</t>
  </si>
  <si>
    <t>Bán hàng rong, buôn bán nhỏ lẻ không có địa điểm cố định</t>
  </si>
  <si>
    <t>Thu gom rác, phế liệu</t>
  </si>
  <si>
    <t>Bốc vác, vận chuyển hàng hóa</t>
  </si>
  <si>
    <t>Lái xe mô tô 2 bánh chở khách, xe xích lô chở khách</t>
  </si>
  <si>
    <t>Bán vé số lưu động</t>
  </si>
  <si>
    <t>Tự làm hoặc làm việc tại hộ kinh doanh trong lĩnh vực ăn uống, lưu trú, du lịch, chăm sóc sức khỏe</t>
  </si>
  <si>
    <t>Nguyễn Thị Thủy</t>
  </si>
  <si>
    <t>Nguyễn Thị Hà</t>
  </si>
  <si>
    <t>Địa chỉ 
nơi ở 
hiện tại</t>
  </si>
  <si>
    <t xml:space="preserve">HỢP ĐỒNG LÀM VIỆC NHƯNG KHÔNG ĐỦ ĐIỀU KIỆN HƯỞNG TRỢ CẤP THẤT NGHIỆP </t>
  </si>
  <si>
    <t>CMND/ Thẻ căn cước/ Hộ chiếu số</t>
  </si>
  <si>
    <t>Số sổ BHXH</t>
  </si>
  <si>
    <t>Tên đơn vị, địa chỉ 
đơn vị đã chấm dứt 
hợp đồng lao động</t>
  </si>
  <si>
    <t>Thu nhập bình quân trước khi mất việc làm (đồng)</t>
  </si>
  <si>
    <t>Thu nhập hiện nay tính thời điểm tháng 4/2020 (đồng/tháng)</t>
  </si>
  <si>
    <t xml:space="preserve"> DANH SÁCH, KINH PHÍ HỖ TRỢ NGƯỜI LAO ĐỘNG KHÔNG CÓ GIAO KẾT HỢP ĐỒNG LAO ĐỘNG BỊ MẤT VIỆC LÀM THÁNG 4 NĂM 2020</t>
  </si>
  <si>
    <t xml:space="preserve"> DANH SÁCH, KINH PHÍ HỖ TRỢ NGƯỜI LAO ĐỘNG BỊ CHẤM DỨT HỢP ĐỒNG LAO ĐỘNG 
</t>
  </si>
  <si>
    <t>Mức hỗ trợ
(nghìn đồng/người/tháng)</t>
  </si>
  <si>
    <t>Huyện Yên Bình</t>
  </si>
  <si>
    <t>ĐVT: Nghìn đồng</t>
  </si>
  <si>
    <t>Tổng số 
kinh phí</t>
  </si>
  <si>
    <t>Phụ lục số 01:</t>
  </si>
  <si>
    <t>Phụ lục số 05:</t>
  </si>
  <si>
    <t>Huyện Lục Yên</t>
  </si>
  <si>
    <t>TỔNG HỢP KINH PHÍ CHI TRẢ CHO CÁC ĐỐI TƯỢNG QUY ĐỊNH 
TẠI ĐIỂM 4 NGHỊ QUYẾT SỐ 42/NQ-CP - ĐỢT 5</t>
  </si>
  <si>
    <t>(Kèm theo Quyết định số              /QĐ-UBND ngày           tháng 7 năm 2020 
của Chủ tịch Ủy ban nhân dân tỉnh Yên Bái)</t>
  </si>
  <si>
    <t>XÃ XUÂN LAI</t>
  </si>
  <si>
    <t>Hoàng Thị Thắm</t>
  </si>
  <si>
    <t>28/3/1985</t>
  </si>
  <si>
    <t>060711124</t>
  </si>
  <si>
    <t>Thôn Trung tâm</t>
  </si>
  <si>
    <t>HUYỆN YÊN BÌNH</t>
  </si>
  <si>
    <t>Phụ lục số 02:</t>
  </si>
  <si>
    <t>(Kèm theo Quyết định số              /QĐ-UBND ngày            tháng 7 năm 2020 của Chủ tịch Ủy ban nhân dân tỉnh Yên Bái)</t>
  </si>
  <si>
    <t>Xã Minh Xuân</t>
  </si>
  <si>
    <t>Triệu Thị Lưu</t>
  </si>
  <si>
    <t>26/3/1984</t>
  </si>
  <si>
    <t>060729725</t>
  </si>
  <si>
    <t>Công ty TNHH Giầy Stateway Việt Nam (Đ/c: Phường Hưng Đạo, quận Dương Kinh, thành phố Hải Phòng)</t>
  </si>
  <si>
    <t>Thôn
Át Thượng</t>
  </si>
  <si>
    <t>Vương Văn Khôi</t>
  </si>
  <si>
    <t>08/5/1982</t>
  </si>
  <si>
    <t>060787627</t>
  </si>
  <si>
    <t>Hoàng Thị Bông</t>
  </si>
  <si>
    <t>20/11/1977</t>
  </si>
  <si>
    <t>060555353</t>
  </si>
  <si>
    <t>Thôn
Tông Cụm</t>
  </si>
  <si>
    <t>II</t>
  </si>
  <si>
    <t>Xã Mai Sơn</t>
  </si>
  <si>
    <t>Mông Thị Hậu</t>
  </si>
  <si>
    <t>27/5/1991</t>
  </si>
  <si>
    <t>060908139</t>
  </si>
  <si>
    <t>Công ty TNHH Vina Yong Seong, (Đ/c: Thị xã Từ Sơn, tỉnh Bắc Ninh)</t>
  </si>
  <si>
    <t>Thôn
Sơn Nam</t>
  </si>
  <si>
    <t>HUYỆN LỤC YÊN</t>
  </si>
  <si>
    <t>THÀNH PHỐ YÊN BÁI</t>
  </si>
  <si>
    <t>(Kèm theo Quyết định số                  /QĐ-UBND ngày               tháng 7 năm 2020 của Chủ tịch Ủy ban nhân dân tỉnh Yên Bái)</t>
  </si>
  <si>
    <t>Xã Minh Bảo</t>
  </si>
  <si>
    <t xml:space="preserve">Nguyễn Thị Phượng </t>
  </si>
  <si>
    <t>060741670</t>
  </si>
  <si>
    <t xml:space="preserve">Thôn Thanh Niên </t>
  </si>
  <si>
    <t xml:space="preserve">Nguyễn Hồng Vân </t>
  </si>
  <si>
    <t>060941853</t>
  </si>
  <si>
    <t xml:space="preserve">Hoàng Quốc Cường </t>
  </si>
  <si>
    <t>061042804</t>
  </si>
  <si>
    <t>Nguyễn Thị Ninh</t>
  </si>
  <si>
    <t>060788727</t>
  </si>
  <si>
    <t xml:space="preserve">Thôn Trực Bình </t>
  </si>
  <si>
    <t>Nguyễn Thị Hồng</t>
  </si>
  <si>
    <t>060891540</t>
  </si>
  <si>
    <t xml:space="preserve">Nguyễn Thị Phúc </t>
  </si>
  <si>
    <t>060157474</t>
  </si>
  <si>
    <t xml:space="preserve">Thôn Yên Minh </t>
  </si>
  <si>
    <t xml:space="preserve">Nguyễn Quyết Định </t>
  </si>
  <si>
    <t>061104717</t>
  </si>
  <si>
    <t xml:space="preserve">Cao Thị Tụng </t>
  </si>
  <si>
    <t>036157004809</t>
  </si>
  <si>
    <t xml:space="preserve">Đặng Văn Hưng </t>
  </si>
  <si>
    <t>060996366</t>
  </si>
  <si>
    <t xml:space="preserve">Nguyễn Anh Thuấn </t>
  </si>
  <si>
    <t>060737947</t>
  </si>
  <si>
    <t xml:space="preserve">Thôn Bảo Yên </t>
  </si>
  <si>
    <t xml:space="preserve">Nguyễn Trọng Luận </t>
  </si>
  <si>
    <t>060767563</t>
  </si>
  <si>
    <t xml:space="preserve">Hoàng Thị Thủy </t>
  </si>
  <si>
    <t>061112469</t>
  </si>
  <si>
    <t xml:space="preserve">Hà Văn Quyền </t>
  </si>
  <si>
    <t>060883765</t>
  </si>
  <si>
    <t xml:space="preserve">Nông Thị Dung </t>
  </si>
  <si>
    <t>060725845</t>
  </si>
  <si>
    <t xml:space="preserve">Nguyễn Thị Tâm </t>
  </si>
  <si>
    <t>061042827</t>
  </si>
  <si>
    <t xml:space="preserve">Bùi Thị Thảo </t>
  </si>
  <si>
    <t>060737945</t>
  </si>
  <si>
    <t xml:space="preserve">Đào Thị Loan </t>
  </si>
  <si>
    <t>060727473</t>
  </si>
  <si>
    <t xml:space="preserve">Nguyễn Thị Mai </t>
  </si>
  <si>
    <t>060859729</t>
  </si>
  <si>
    <t xml:space="preserve">Thôn Bảo Tân </t>
  </si>
  <si>
    <t xml:space="preserve">Trịnh Công Luyến </t>
  </si>
  <si>
    <t>060568263</t>
  </si>
  <si>
    <t>Đỗ Thị Minh Huệ</t>
  </si>
  <si>
    <t>060713251</t>
  </si>
  <si>
    <t xml:space="preserve">Hoàng Thị Hải </t>
  </si>
  <si>
    <t>060592294</t>
  </si>
  <si>
    <t xml:space="preserve">Nguyễn Thị Tuyết </t>
  </si>
  <si>
    <t>060759095</t>
  </si>
  <si>
    <t xml:space="preserve">Trịnh Công Đạt </t>
  </si>
  <si>
    <t>060501275</t>
  </si>
  <si>
    <t>Nguyễn Thị Hường</t>
  </si>
  <si>
    <t>060704835</t>
  </si>
  <si>
    <t xml:space="preserve">Bùi Tất Thành </t>
  </si>
  <si>
    <t>060592295</t>
  </si>
  <si>
    <t>Nguyễn Tiến Phúc</t>
  </si>
  <si>
    <t>060994101</t>
  </si>
  <si>
    <t>Phụ lục số 04:</t>
  </si>
  <si>
    <t>Phụ lục số 03:</t>
  </si>
  <si>
    <t>Xã Thịnh Hưng</t>
  </si>
  <si>
    <t>Nguyễn Cao Cường</t>
  </si>
  <si>
    <t>23/7/1982</t>
  </si>
  <si>
    <t>060677458</t>
  </si>
  <si>
    <t>Xã Phú Thịnh</t>
  </si>
  <si>
    <t>Bùi Thị Lan</t>
  </si>
  <si>
    <t>26/02/1980</t>
  </si>
  <si>
    <t>060837732</t>
  </si>
  <si>
    <t>Thôn Thanh Bình</t>
  </si>
  <si>
    <t>Trần Thị Ngọc</t>
  </si>
  <si>
    <t>17/11/1976</t>
  </si>
  <si>
    <t>060837731</t>
  </si>
  <si>
    <t>Nguyễn Thị Thơm</t>
  </si>
  <si>
    <t>21/10/1965</t>
  </si>
  <si>
    <t>060747939</t>
  </si>
  <si>
    <t>Hoàng Thị Loan</t>
  </si>
  <si>
    <t>24/12/1971</t>
  </si>
  <si>
    <t>060777896</t>
  </si>
  <si>
    <t>Lương Xuân Bá</t>
  </si>
  <si>
    <t>12/6/1969</t>
  </si>
  <si>
    <t>060747984</t>
  </si>
  <si>
    <t xml:space="preserve">Ma Tiến Hữu </t>
  </si>
  <si>
    <t>20/6/1984</t>
  </si>
  <si>
    <t>061121255</t>
  </si>
  <si>
    <t xml:space="preserve">Nguyễn Thị Ong </t>
  </si>
  <si>
    <t>20/10/1954</t>
  </si>
  <si>
    <t>061062476</t>
  </si>
  <si>
    <t>Thôn Thanh  Binh</t>
  </si>
  <si>
    <t xml:space="preserve">Mai Văn Hiển </t>
  </si>
  <si>
    <t>10/11/1991</t>
  </si>
  <si>
    <t>060959022</t>
  </si>
  <si>
    <t xml:space="preserve">Mai Văn Cường </t>
  </si>
  <si>
    <t>12/6/1959</t>
  </si>
  <si>
    <t>0607177753</t>
  </si>
  <si>
    <t xml:space="preserve">Mai Thị Hiên </t>
  </si>
  <si>
    <t>01/01/1963</t>
  </si>
  <si>
    <t>060705147</t>
  </si>
  <si>
    <t xml:space="preserve">Lương Văn Hiền </t>
  </si>
  <si>
    <t>30/11/1955</t>
  </si>
  <si>
    <t>060576876</t>
  </si>
  <si>
    <t>Cù Thị Ngọc</t>
  </si>
  <si>
    <t>28/01/1974</t>
  </si>
  <si>
    <t>060507489</t>
  </si>
  <si>
    <t xml:space="preserve">Cù Thị Mến </t>
  </si>
  <si>
    <t>05/10/1984</t>
  </si>
  <si>
    <t>060699987</t>
  </si>
  <si>
    <t xml:space="preserve">Phạm Thị Minh Hồng </t>
  </si>
  <si>
    <t>08/10/1964</t>
  </si>
  <si>
    <t>060327622</t>
  </si>
  <si>
    <t>Lương Thị Ngọc</t>
  </si>
  <si>
    <t>01/01/1978</t>
  </si>
  <si>
    <t>060800937</t>
  </si>
  <si>
    <t xml:space="preserve">Thôn Đăng Thọ </t>
  </si>
  <si>
    <t xml:space="preserve">Nguyễn Hữu Sơn </t>
  </si>
  <si>
    <t>02/01/1999</t>
  </si>
  <si>
    <t>061126152</t>
  </si>
  <si>
    <t>Tống Thị Duyên</t>
  </si>
  <si>
    <t>10/02/1992</t>
  </si>
  <si>
    <t>060949747</t>
  </si>
  <si>
    <t>Thôn Vạn Xuân</t>
  </si>
  <si>
    <t>Nguyễn Thị Giang</t>
  </si>
  <si>
    <t>21/4/1988</t>
  </si>
  <si>
    <t>060781081</t>
  </si>
  <si>
    <t>Chu Thị Quyên</t>
  </si>
  <si>
    <t>05/01/1977</t>
  </si>
  <si>
    <t>060823210</t>
  </si>
  <si>
    <t>Thôn Đồng Tâm</t>
  </si>
  <si>
    <t>Lê Thị Hồng Thiệp</t>
  </si>
  <si>
    <t>06/01/1990</t>
  </si>
  <si>
    <t>060894544</t>
  </si>
  <si>
    <t xml:space="preserve">Trần Thị Hiền </t>
  </si>
  <si>
    <t>14/8/1986</t>
  </si>
  <si>
    <t>060772730</t>
  </si>
  <si>
    <t>Thôn Lem</t>
  </si>
  <si>
    <t xml:space="preserve">Ngô Thị Thắm </t>
  </si>
  <si>
    <t>10/10/1969</t>
  </si>
  <si>
    <t>061090403</t>
  </si>
  <si>
    <t>Hoàng Thị Tâm</t>
  </si>
  <si>
    <t>20/8/1960</t>
  </si>
  <si>
    <t>060705152</t>
  </si>
  <si>
    <t>Ngô Thanh Tâm</t>
  </si>
  <si>
    <t>24/10/1963</t>
  </si>
  <si>
    <t>060099278</t>
  </si>
  <si>
    <t xml:space="preserve">Ngô Thị Tươi </t>
  </si>
  <si>
    <t>13/7/1975</t>
  </si>
  <si>
    <t>060912216</t>
  </si>
  <si>
    <t xml:space="preserve">Cồ Thị Vích </t>
  </si>
  <si>
    <t>01/01/1967</t>
  </si>
  <si>
    <t>060523074</t>
  </si>
  <si>
    <t>10/12/1979</t>
  </si>
  <si>
    <t>060837770</t>
  </si>
  <si>
    <t xml:space="preserve">Ngô Văn Viễn </t>
  </si>
  <si>
    <t>29/10/1999</t>
  </si>
  <si>
    <t>061058842</t>
  </si>
  <si>
    <t xml:space="preserve"> Thôn Hợp Thịnh </t>
  </si>
  <si>
    <t xml:space="preserve">Ngô Văn Huyên </t>
  </si>
  <si>
    <t>25/3/1980</t>
  </si>
  <si>
    <t>060699970</t>
  </si>
  <si>
    <t>Ngô Văn Huỳnh</t>
  </si>
  <si>
    <t>16/8/1987</t>
  </si>
  <si>
    <t>060834517</t>
  </si>
  <si>
    <t xml:space="preserve">Nguyễn Thị Thu Hà </t>
  </si>
  <si>
    <t>20/02/1993</t>
  </si>
  <si>
    <t>060910545</t>
  </si>
  <si>
    <t>Thôn Hợp Thịnh</t>
  </si>
  <si>
    <t xml:space="preserve">Nguyễn Thị Nhị </t>
  </si>
  <si>
    <t>10/02/1988</t>
  </si>
  <si>
    <t>060926303</t>
  </si>
  <si>
    <t xml:space="preserve">Đỗ Văn Tuyển </t>
  </si>
  <si>
    <t>28/8/1970</t>
  </si>
  <si>
    <t>060507479</t>
  </si>
  <si>
    <t xml:space="preserve">Phạm Thị Thành </t>
  </si>
  <si>
    <t>07/02/1973</t>
  </si>
  <si>
    <t>060747969</t>
  </si>
  <si>
    <t xml:space="preserve">Nguyễn Thị Minh </t>
  </si>
  <si>
    <t>18/5/1962</t>
  </si>
  <si>
    <t>060887980</t>
  </si>
  <si>
    <t xml:space="preserve">Đào Quanh Hải </t>
  </si>
  <si>
    <t>07/5/1952</t>
  </si>
  <si>
    <t>060363513</t>
  </si>
  <si>
    <t xml:space="preserve">Trần Quang Điệp </t>
  </si>
  <si>
    <t>24/12/2002</t>
  </si>
  <si>
    <t>0611590045</t>
  </si>
  <si>
    <t>Thôn 1</t>
  </si>
  <si>
    <t xml:space="preserve">Lê Thị Kim Thoa </t>
  </si>
  <si>
    <t>19/02/1986</t>
  </si>
  <si>
    <t>060763435</t>
  </si>
  <si>
    <t>Kiều Thị Hường</t>
  </si>
  <si>
    <t>21/7/1987</t>
  </si>
  <si>
    <t>060772344</t>
  </si>
  <si>
    <t xml:space="preserve">Nguyễn Thị Hương </t>
  </si>
  <si>
    <t>05/3/1984</t>
  </si>
  <si>
    <t>060688541</t>
  </si>
  <si>
    <t xml:space="preserve">Trần Thị Thanh </t>
  </si>
  <si>
    <t>25/3/1968</t>
  </si>
  <si>
    <t>Thất lạc</t>
  </si>
  <si>
    <t>Lương Tuấn Hải</t>
  </si>
  <si>
    <t>14/4/1984</t>
  </si>
  <si>
    <t>060735493</t>
  </si>
  <si>
    <t>Thôn 3</t>
  </si>
  <si>
    <t xml:space="preserve">Chu Thị Liên </t>
  </si>
  <si>
    <t>24/11/1984</t>
  </si>
  <si>
    <t>060837740</t>
  </si>
  <si>
    <t>Cồ Thị Quỳnh</t>
  </si>
  <si>
    <t>20/6/1990</t>
  </si>
  <si>
    <t>060900597</t>
  </si>
  <si>
    <t>Nguyễn Thị Thanh Vân</t>
  </si>
  <si>
    <t>05/10/1990</t>
  </si>
  <si>
    <t>060834599</t>
  </si>
  <si>
    <t>Phạm Thị Huệ</t>
  </si>
  <si>
    <t>01/5/1968</t>
  </si>
  <si>
    <t>060523098</t>
  </si>
  <si>
    <t>Thôn 4</t>
  </si>
  <si>
    <t xml:space="preserve">Hoàng Thị Miến </t>
  </si>
  <si>
    <t>08/10/1973</t>
  </si>
  <si>
    <t>060775744</t>
  </si>
  <si>
    <t>Trần Thị Thanh Nhàn</t>
  </si>
  <si>
    <t>060738972</t>
  </si>
  <si>
    <t>Vì Thị Nhàn</t>
  </si>
  <si>
    <t>19/8/1990</t>
  </si>
  <si>
    <t>061152133</t>
  </si>
  <si>
    <t>Thôn 6</t>
  </si>
  <si>
    <t>Thị trấn Thác Bà</t>
  </si>
  <si>
    <t>Nguyễn Huy Hoàng</t>
  </si>
  <si>
    <t>22/12/1977</t>
  </si>
  <si>
    <t>060651452</t>
  </si>
  <si>
    <t>Tổ dân phố 1</t>
  </si>
  <si>
    <t>Nguyễn Thị Hoa</t>
  </si>
  <si>
    <t>20/10/1970</t>
  </si>
  <si>
    <t>060593584</t>
  </si>
  <si>
    <t>Nguyễn Thị Kim Thanh</t>
  </si>
  <si>
    <t>17/10/1969</t>
  </si>
  <si>
    <t>060709496</t>
  </si>
  <si>
    <t>Nguyễn Thị Xuyến</t>
  </si>
  <si>
    <t>21/4/1959</t>
  </si>
  <si>
    <t>060714118</t>
  </si>
  <si>
    <t>Đặng Văn Mai</t>
  </si>
  <si>
    <t>08/4/1975</t>
  </si>
  <si>
    <t>131178276</t>
  </si>
  <si>
    <t>Phạm Thị Kim Hoa</t>
  </si>
  <si>
    <t>19/7/1986</t>
  </si>
  <si>
    <t>060763577</t>
  </si>
  <si>
    <t>Tổ dân phố 2</t>
  </si>
  <si>
    <t>Nguyễn Thị Ty</t>
  </si>
  <si>
    <t>29/10/1972</t>
  </si>
  <si>
    <t>060757697</t>
  </si>
  <si>
    <t>Hoàng Thị Như Chanh</t>
  </si>
  <si>
    <t>13/5/1990</t>
  </si>
  <si>
    <t>060874292</t>
  </si>
  <si>
    <t>Phạm Thị San</t>
  </si>
  <si>
    <t>09/9/1973</t>
  </si>
  <si>
    <t>060832024</t>
  </si>
  <si>
    <t>Trần Minh Thuận</t>
  </si>
  <si>
    <t>03/8/1983</t>
  </si>
  <si>
    <t>060709111</t>
  </si>
  <si>
    <t>Phạm Văn Viễn</t>
  </si>
  <si>
    <t>03/3/1975</t>
  </si>
  <si>
    <t>060584002</t>
  </si>
  <si>
    <t>Hoàng Thị Huế</t>
  </si>
  <si>
    <t>19/5/1979</t>
  </si>
  <si>
    <t>060734694</t>
  </si>
  <si>
    <t>Hoàng Thị Thủy</t>
  </si>
  <si>
    <t>15/7/1966</t>
  </si>
  <si>
    <t>060448887</t>
  </si>
  <si>
    <t>Hoàng Thị Sự</t>
  </si>
  <si>
    <t>07/5/1971</t>
  </si>
  <si>
    <t>060618870</t>
  </si>
  <si>
    <t>Nguyễn Thị Thanh</t>
  </si>
  <si>
    <t>24/5/1962</t>
  </si>
  <si>
    <t>060616890</t>
  </si>
  <si>
    <t>19/6/1969</t>
  </si>
  <si>
    <t>060705795</t>
  </si>
  <si>
    <t>Vũ Thị Hà</t>
  </si>
  <si>
    <t>03/10/1970</t>
  </si>
  <si>
    <t>060705777</t>
  </si>
  <si>
    <t>Tổ dân phố 3</t>
  </si>
  <si>
    <t>Phạm Thị Minh</t>
  </si>
  <si>
    <t>10/8/1968</t>
  </si>
  <si>
    <t>060705918</t>
  </si>
  <si>
    <t>Phan Kim Loan</t>
  </si>
  <si>
    <t>01/6/1979</t>
  </si>
  <si>
    <t>060616904</t>
  </si>
  <si>
    <t>Nguyễn Xuân Lập</t>
  </si>
  <si>
    <t>05/10/1954</t>
  </si>
  <si>
    <t>060421286</t>
  </si>
  <si>
    <t>Lỗ Thị Thúy Hằng</t>
  </si>
  <si>
    <t>30/6/1983</t>
  </si>
  <si>
    <t>060660679</t>
  </si>
  <si>
    <t>Tổ dân phố 4</t>
  </si>
  <si>
    <t>Phạm Văn Hậu</t>
  </si>
  <si>
    <t>1976</t>
  </si>
  <si>
    <t>060701692</t>
  </si>
  <si>
    <t xml:space="preserve">Trương Thị Kiều Oanh </t>
  </si>
  <si>
    <t>08/01/1994</t>
  </si>
  <si>
    <t>061025004</t>
  </si>
  <si>
    <t>Nguyễn Hoàng Linh</t>
  </si>
  <si>
    <t>10/11/1990</t>
  </si>
  <si>
    <t>060882864</t>
  </si>
  <si>
    <t>Vũ Thị Yên</t>
  </si>
  <si>
    <t>21/01/1974</t>
  </si>
  <si>
    <t>060753734</t>
  </si>
  <si>
    <t>Nguyễn Xuân Nam</t>
  </si>
  <si>
    <t>05/4/1975</t>
  </si>
  <si>
    <t>060627883</t>
  </si>
  <si>
    <t>Phạm Đức Chung</t>
  </si>
  <si>
    <t>04/4/1974</t>
  </si>
  <si>
    <t>060593651</t>
  </si>
  <si>
    <t>Nguyễn Văn Biên</t>
  </si>
  <si>
    <t>1968</t>
  </si>
  <si>
    <t>061076642</t>
  </si>
  <si>
    <t>Thị trấn Yên Bình</t>
  </si>
  <si>
    <t>Nguyễn Tiến Minh</t>
  </si>
  <si>
    <t>060649988</t>
  </si>
  <si>
    <t>Tổ 2</t>
  </si>
  <si>
    <t>Hà Thị Loan</t>
  </si>
  <si>
    <t>31/01/1958</t>
  </si>
  <si>
    <t>060208212</t>
  </si>
  <si>
    <t>Nông Nhật Nam</t>
  </si>
  <si>
    <t>18/01/1993</t>
  </si>
  <si>
    <t>060995783</t>
  </si>
  <si>
    <t>Tổ 5</t>
  </si>
  <si>
    <t>Lương Huyền Chang</t>
  </si>
  <si>
    <t>060963631</t>
  </si>
  <si>
    <t>Nguyễn Thị Tươi</t>
  </si>
  <si>
    <t>22/2/1984</t>
  </si>
  <si>
    <t>135237179</t>
  </si>
  <si>
    <t>Tổ 6</t>
  </si>
  <si>
    <t>Phùng Thị Phương</t>
  </si>
  <si>
    <t>15/5/1961</t>
  </si>
  <si>
    <t>060562506</t>
  </si>
  <si>
    <t>Tổ 11</t>
  </si>
  <si>
    <t>Nguyễn Thị Quyên</t>
  </si>
  <si>
    <t>15/7/1983</t>
  </si>
  <si>
    <t>061128855</t>
  </si>
  <si>
    <t>Xã Vĩnh Kiên</t>
  </si>
  <si>
    <t>Nguyễn Thị Hải</t>
  </si>
  <si>
    <t>060564655</t>
  </si>
  <si>
    <t>Thác Ông</t>
  </si>
  <si>
    <t>Nguyễn Thanh Hà</t>
  </si>
  <si>
    <t>060558414</t>
  </si>
  <si>
    <t>Hà Thị Hạnh</t>
  </si>
  <si>
    <t>060955930</t>
  </si>
  <si>
    <t>Bùi Thị Loan</t>
  </si>
  <si>
    <t>060545471</t>
  </si>
  <si>
    <t>Bùi Thị Tuyết</t>
  </si>
  <si>
    <t>061029570</t>
  </si>
  <si>
    <t> Thác Ông</t>
  </si>
  <si>
    <t>Phạm Thị Thu Hương</t>
  </si>
  <si>
    <t>060601190</t>
  </si>
  <si>
    <t>Triệu Kim Anh</t>
  </si>
  <si>
    <t>060627258</t>
  </si>
  <si>
    <t>Nguyễn Thị Loan</t>
  </si>
  <si>
    <t>060778891</t>
  </si>
  <si>
    <t>Nguyễn Văn Chiến</t>
  </si>
  <si>
    <t>10/07/1980</t>
  </si>
  <si>
    <t>060701966</t>
  </si>
  <si>
    <t>Phúc Khánh</t>
  </si>
  <si>
    <t>Đoàn Thị Oanh</t>
  </si>
  <si>
    <t>20/02/1959</t>
  </si>
  <si>
    <t>060874878</t>
  </si>
  <si>
    <t>Lưu Văn Bằng</t>
  </si>
  <si>
    <t>06/4/1973</t>
  </si>
  <si>
    <t>060598624</t>
  </si>
  <si>
    <t>Vũ Thị Hiên</t>
  </si>
  <si>
    <t>21/01/1971</t>
  </si>
  <si>
    <t>061029541</t>
  </si>
  <si>
    <t>Lý Thị Ngọc</t>
  </si>
  <si>
    <t>20/10/1967</t>
  </si>
  <si>
    <t>060539531</t>
  </si>
  <si>
    <t>Nguyễn.Thị Ngọc Hoa</t>
  </si>
  <si>
    <t>30/11/1966</t>
  </si>
  <si>
    <t>060821381</t>
  </si>
  <si>
    <t>23/10/1970</t>
  </si>
  <si>
    <t>060584517</t>
  </si>
  <si>
    <t>Trần Hải Hưng</t>
  </si>
  <si>
    <t>08/12/1984</t>
  </si>
  <si>
    <t>060751212</t>
  </si>
  <si>
    <t>Đa Cốc </t>
  </si>
  <si>
    <t>Trần Thị Hồng</t>
  </si>
  <si>
    <t>12/01/1988</t>
  </si>
  <si>
    <t>060751170</t>
  </si>
  <si>
    <t>Xã Tân Hương</t>
  </si>
  <si>
    <t>Hoàng Văn Cường</t>
  </si>
  <si>
    <t>01/01/1975</t>
  </si>
  <si>
    <t>061048501</t>
  </si>
  <si>
    <t>Thôn Khe Gầy</t>
  </si>
  <si>
    <t>Lý Thị Viên</t>
  </si>
  <si>
    <t>14/4/1979</t>
  </si>
  <si>
    <t>060746925</t>
  </si>
  <si>
    <t>Hoàng Thị Thảo</t>
  </si>
  <si>
    <t>02/02/1980</t>
  </si>
  <si>
    <t>060746369</t>
  </si>
  <si>
    <t>Nguyễn Thị Hạ</t>
  </si>
  <si>
    <t>060759295</t>
  </si>
  <si>
    <t>Thôn Loan Thượng</t>
  </si>
  <si>
    <t>Trần Đức Tuyên</t>
  </si>
  <si>
    <t>01/06/1978</t>
  </si>
  <si>
    <t>060790345</t>
  </si>
  <si>
    <t>Trần Văn Chiến</t>
  </si>
  <si>
    <t>15/05/1998</t>
  </si>
  <si>
    <t>061111218</t>
  </si>
  <si>
    <t>Vũ Khắc Quân</t>
  </si>
  <si>
    <t>060507778</t>
  </si>
  <si>
    <t>26/10/1973</t>
  </si>
  <si>
    <t>060752306</t>
  </si>
  <si>
    <t>Lý Thanh Bình</t>
  </si>
  <si>
    <t>28/10/1985</t>
  </si>
  <si>
    <t>060746746</t>
  </si>
  <si>
    <t>Thôn Tân Bình</t>
  </si>
  <si>
    <t>Xã Tân Nguyên</t>
  </si>
  <si>
    <t>La Văn Quyết</t>
  </si>
  <si>
    <t>17/12/1997</t>
  </si>
  <si>
    <t>061048920</t>
  </si>
  <si>
    <t>Trại Phung</t>
  </si>
  <si>
    <t>Trịnh Thị Cúc</t>
  </si>
  <si>
    <t>17/10/1980</t>
  </si>
  <si>
    <t>060877453</t>
  </si>
  <si>
    <t>Tông Rạng</t>
  </si>
  <si>
    <t>Nông Thị Lan</t>
  </si>
  <si>
    <t>19/5/1978</t>
  </si>
  <si>
    <t>060684827</t>
  </si>
  <si>
    <t>Nà Khà</t>
  </si>
  <si>
    <t>Hoàng Thị Khôi</t>
  </si>
  <si>
    <t>09/5/1969</t>
  </si>
  <si>
    <t>061139127</t>
  </si>
  <si>
    <t>Loong Tra</t>
  </si>
  <si>
    <t>Hoàng Thị Nhiều</t>
  </si>
  <si>
    <t>15/5/1990</t>
  </si>
  <si>
    <t>060787267</t>
  </si>
  <si>
    <t>Kéo Quạng</t>
  </si>
  <si>
    <t>Xã Khánh Hòa</t>
  </si>
  <si>
    <t>Lý Thị Kiểm</t>
  </si>
  <si>
    <t>13/3/1987</t>
  </si>
  <si>
    <t>060897826</t>
  </si>
  <si>
    <t>Khe Pắn</t>
  </si>
  <si>
    <t>Lý Thị Phòng</t>
  </si>
  <si>
    <t>23/7/2001</t>
  </si>
  <si>
    <t>061150355</t>
  </si>
  <si>
    <t>Dương Minh Cường</t>
  </si>
  <si>
    <t>10/3/1991</t>
  </si>
  <si>
    <t>060897835</t>
  </si>
  <si>
    <t>Tát Diêu</t>
  </si>
  <si>
    <t>Hoàng Thị Liễu</t>
  </si>
  <si>
    <t>18/4/1994</t>
  </si>
  <si>
    <t>061014469</t>
  </si>
  <si>
    <t>Xã Lâm Thượng</t>
  </si>
  <si>
    <t>Nông Thị Huế</t>
  </si>
  <si>
    <t>20/8/1994</t>
  </si>
  <si>
    <t>060985607</t>
  </si>
  <si>
    <t>Chang Pồng</t>
  </si>
  <si>
    <t>Nông Thiện Hiền</t>
  </si>
  <si>
    <t>20/3/1964</t>
  </si>
  <si>
    <t>060703471</t>
  </si>
  <si>
    <t>Hoàng Thị Miền</t>
  </si>
  <si>
    <t>21/12/1964</t>
  </si>
  <si>
    <t>060229513</t>
  </si>
  <si>
    <t>Xã Vĩnh Lạc</t>
  </si>
  <si>
    <t>Nguyễn Thị Liễu</t>
  </si>
  <si>
    <t>05/10/1971</t>
  </si>
  <si>
    <t>060871754</t>
  </si>
  <si>
    <t>Vĩnh Đông</t>
  </si>
  <si>
    <t>Hoàng Thị Nhớ</t>
  </si>
  <si>
    <t>11/11/1970</t>
  </si>
  <si>
    <t>060450889</t>
  </si>
  <si>
    <t>Yên Thịnh</t>
  </si>
  <si>
    <t>Hoàng Thị Nhập</t>
  </si>
  <si>
    <t>28/02/1978</t>
  </si>
  <si>
    <t>060791047</t>
  </si>
  <si>
    <t>Bến Muỗm</t>
  </si>
  <si>
    <t>06/5/1979</t>
  </si>
  <si>
    <t>060638865</t>
  </si>
  <si>
    <t>Hoàng Thanh Hải</t>
  </si>
  <si>
    <t>11/7/1985</t>
  </si>
  <si>
    <t>060734238</t>
  </si>
  <si>
    <t>Trung Tâm</t>
  </si>
  <si>
    <t>Nông Thị Vụ</t>
  </si>
  <si>
    <t>11/5/1977</t>
  </si>
  <si>
    <t>060867230</t>
  </si>
  <si>
    <t>Yên Phú</t>
  </si>
  <si>
    <t>14/10/1979</t>
  </si>
  <si>
    <t>060729975</t>
  </si>
  <si>
    <t>Phạm Thị Huê</t>
  </si>
  <si>
    <t>16/6/1977</t>
  </si>
  <si>
    <t>162489122</t>
  </si>
  <si>
    <t>Xã Trung Tâm</t>
  </si>
  <si>
    <t>Vũ Biển Đông</t>
  </si>
  <si>
    <t>14/02/1989</t>
  </si>
  <si>
    <t>060792587</t>
  </si>
  <si>
    <t>Sài Lớn</t>
  </si>
  <si>
    <t>Xã Minh Chuẩn</t>
  </si>
  <si>
    <t>Lã Thị Bông</t>
  </si>
  <si>
    <t>14/12/1970</t>
  </si>
  <si>
    <t>060972787</t>
  </si>
  <si>
    <t>Nà Mác</t>
  </si>
  <si>
    <t>Xã Phúc Lợi</t>
  </si>
  <si>
    <t>Nguyễn Thị Lý</t>
  </si>
  <si>
    <t>15/4/1982</t>
  </si>
  <si>
    <t>060673712</t>
  </si>
  <si>
    <t>Thôn 2 Vàn</t>
  </si>
  <si>
    <t>Đặng Văn Quốc</t>
  </si>
  <si>
    <t>06/10/1995</t>
  </si>
  <si>
    <t>060997982</t>
  </si>
  <si>
    <t>Thôn 1 Vàn</t>
  </si>
  <si>
    <t>Phùng Chương Mạnh</t>
  </si>
  <si>
    <t>19/9/1994</t>
  </si>
  <si>
    <t>060997917</t>
  </si>
  <si>
    <t>Hoàng Thị Hoa</t>
  </si>
  <si>
    <t>14/01/1991</t>
  </si>
  <si>
    <t>060890478</t>
  </si>
  <si>
    <t>Lương Thanh Tùng</t>
  </si>
  <si>
    <t>06/11/1992</t>
  </si>
  <si>
    <t>061038194</t>
  </si>
  <si>
    <t>Long Thị Hiền</t>
  </si>
  <si>
    <t>18/5/1978</t>
  </si>
  <si>
    <t>060628511</t>
  </si>
  <si>
    <t>Bàn Thị Xiểm</t>
  </si>
  <si>
    <t>18/11/1984</t>
  </si>
  <si>
    <t>060949322</t>
  </si>
  <si>
    <t>Bùi Thị Nụ</t>
  </si>
  <si>
    <t>16/11/1982</t>
  </si>
  <si>
    <t>060792486</t>
  </si>
  <si>
    <t>Cao Thị Trang</t>
  </si>
  <si>
    <t>22/7/1993</t>
  </si>
  <si>
    <t>060960285</t>
  </si>
  <si>
    <t>Cao Đăng Thìn</t>
  </si>
  <si>
    <t>15/11/2000</t>
  </si>
  <si>
    <t>061115403</t>
  </si>
  <si>
    <t>Lý Thị Hoa</t>
  </si>
  <si>
    <t>14/5/1979</t>
  </si>
  <si>
    <t>060610846</t>
  </si>
  <si>
    <t>Thôn 1 Túc</t>
  </si>
  <si>
    <t>Nông Thị Thúy Nhiên</t>
  </si>
  <si>
    <t>20/01/1983</t>
  </si>
  <si>
    <t>060684379</t>
  </si>
  <si>
    <t>Hoàng Thị Cương</t>
  </si>
  <si>
    <t>22/3/1987</t>
  </si>
  <si>
    <t>061098948</t>
  </si>
  <si>
    <t>Thôn 2 Túc</t>
  </si>
  <si>
    <t>Trương Thị Yếm</t>
  </si>
  <si>
    <t>02/9/1988</t>
  </si>
  <si>
    <t>060890513</t>
  </si>
  <si>
    <t>Lý Hữu Đường</t>
  </si>
  <si>
    <t>17/7/1968</t>
  </si>
  <si>
    <t>060610768</t>
  </si>
  <si>
    <t>Trương Thị Thu Hà</t>
  </si>
  <si>
    <t>23/5/1985</t>
  </si>
  <si>
    <t>060623466</t>
  </si>
  <si>
    <t>Thiều Văn Thành</t>
  </si>
  <si>
    <t>02/9/1985</t>
  </si>
  <si>
    <t>061064035</t>
  </si>
  <si>
    <t>Thôn 3 Túc</t>
  </si>
  <si>
    <t>Trương Văn Nam</t>
  </si>
  <si>
    <t>05/02/1996</t>
  </si>
  <si>
    <t>061081752</t>
  </si>
  <si>
    <t>Thôn 3 Thuồng</t>
  </si>
  <si>
    <t>Bàn Văn Lợi</t>
  </si>
  <si>
    <t>20/12/1995</t>
  </si>
  <si>
    <t>061022052</t>
  </si>
  <si>
    <t>Hoàng Văn Toán</t>
  </si>
  <si>
    <t>17/9/2001</t>
  </si>
  <si>
    <t>061115454</t>
  </si>
  <si>
    <t>Trương Văn Thanh</t>
  </si>
  <si>
    <t>05/02/1984</t>
  </si>
  <si>
    <t>060890370</t>
  </si>
  <si>
    <t>Đặng Văn Hoàng</t>
  </si>
  <si>
    <t>12/12/1994</t>
  </si>
  <si>
    <t>061095128</t>
  </si>
  <si>
    <t>Thôn 4 Thuồng</t>
  </si>
  <si>
    <t>Hoàng Văn Khánh</t>
  </si>
  <si>
    <t>12/7/1984</t>
  </si>
  <si>
    <t>060792292</t>
  </si>
  <si>
    <t>Bàn Văn Năm</t>
  </si>
  <si>
    <t>02/8/1991</t>
  </si>
  <si>
    <t>060890449</t>
  </si>
  <si>
    <t>24/5/1983</t>
  </si>
  <si>
    <t>060792212</t>
  </si>
  <si>
    <t>Nguyễn Thị Mỹ</t>
  </si>
  <si>
    <t>25/3/1972</t>
  </si>
  <si>
    <t>060623369</t>
  </si>
  <si>
    <t>Xã Tô Mậu</t>
  </si>
  <si>
    <t>Nông Thị Oanh</t>
  </si>
  <si>
    <t>20/10/1987</t>
  </si>
  <si>
    <t>060779333</t>
  </si>
  <si>
    <t>Vương Bích Ngọc</t>
  </si>
  <si>
    <t>26/8/1993</t>
  </si>
  <si>
    <t>060961242</t>
  </si>
  <si>
    <t>Triệu Văn Vĩnh</t>
  </si>
  <si>
    <t>17/10/1986</t>
  </si>
  <si>
    <t>060792573</t>
  </si>
  <si>
    <t>Ngòi Thắm</t>
  </si>
  <si>
    <t>Thị trấn Yên Thế</t>
  </si>
  <si>
    <t>Vương Thị Chuyên</t>
  </si>
  <si>
    <t>22/10/1961</t>
  </si>
  <si>
    <t>060603414</t>
  </si>
  <si>
    <t xml:space="preserve"> Tổ 1</t>
  </si>
  <si>
    <t>Phan Thị Tình</t>
  </si>
  <si>
    <t>10/4/1974</t>
  </si>
  <si>
    <t>060378422</t>
  </si>
  <si>
    <t>Đỗ Trọng Thành</t>
  </si>
  <si>
    <t>31/01/1971</t>
  </si>
  <si>
    <t>060497190</t>
  </si>
  <si>
    <t xml:space="preserve"> Tổ 3</t>
  </si>
  <si>
    <t>Nguyễn Tuấn Anh</t>
  </si>
  <si>
    <t>01/01/1990</t>
  </si>
  <si>
    <t>060923301</t>
  </si>
  <si>
    <t xml:space="preserve"> Tổ 7</t>
  </si>
  <si>
    <t>Nguyễn Văn Đinh</t>
  </si>
  <si>
    <t>24/6/1947</t>
  </si>
  <si>
    <t>160188750</t>
  </si>
  <si>
    <t>Tạ Thị Hòa</t>
  </si>
  <si>
    <t>30/7/1970</t>
  </si>
  <si>
    <t>060514801</t>
  </si>
  <si>
    <t>Lục Quang Thắng</t>
  </si>
  <si>
    <t>060681515</t>
  </si>
  <si>
    <t>Cao Thị Bằng</t>
  </si>
  <si>
    <t>05/02/1972</t>
  </si>
  <si>
    <t>060681771</t>
  </si>
  <si>
    <t xml:space="preserve"> Tổ 8</t>
  </si>
  <si>
    <t>Trần Thị Hồng Lư</t>
  </si>
  <si>
    <t>01/6/1970</t>
  </si>
  <si>
    <t>061038552</t>
  </si>
  <si>
    <t>Nguyễn  Đức Lương</t>
  </si>
  <si>
    <t>24/12/1993</t>
  </si>
  <si>
    <t>060987363</t>
  </si>
  <si>
    <t>Lê Thị Hiền</t>
  </si>
  <si>
    <t>10/11/1971</t>
  </si>
  <si>
    <t>060603540</t>
  </si>
  <si>
    <t xml:space="preserve"> Tổ 9</t>
  </si>
  <si>
    <t>Hoàng Thị Mai Duyên</t>
  </si>
  <si>
    <t>04/4/1990</t>
  </si>
  <si>
    <t>060929389</t>
  </si>
  <si>
    <t xml:space="preserve"> Tổ 10</t>
  </si>
  <si>
    <t>14/5/1977</t>
  </si>
  <si>
    <t>060609334</t>
  </si>
  <si>
    <t xml:space="preserve"> Tổ 11</t>
  </si>
  <si>
    <t>Trịnh Thị Sáu</t>
  </si>
  <si>
    <t>03/6/1971</t>
  </si>
  <si>
    <t>063336276</t>
  </si>
  <si>
    <t xml:space="preserve"> Tổ 13</t>
  </si>
  <si>
    <t>Xã Động Quan</t>
  </si>
  <si>
    <t>Hoàng Thị Ngân</t>
  </si>
  <si>
    <t>17/8/1983</t>
  </si>
  <si>
    <t>061150351</t>
  </si>
  <si>
    <t>Thôn 2</t>
  </si>
  <si>
    <t>Nguyễn Thị Tuyến</t>
  </si>
  <si>
    <t>08/10/1980</t>
  </si>
  <si>
    <t>061038210</t>
  </si>
  <si>
    <t>Thôn 5</t>
  </si>
  <si>
    <t>Đào Hồng Quynh</t>
  </si>
  <si>
    <t>28/02/1989</t>
  </si>
  <si>
    <t>060798269</t>
  </si>
  <si>
    <t>01/9/1966</t>
  </si>
  <si>
    <t>060390533</t>
  </si>
  <si>
    <t>Lê Thị Vụ</t>
  </si>
  <si>
    <t>07/3/1975</t>
  </si>
  <si>
    <t>060583011</t>
  </si>
  <si>
    <t>Nguyễn Thị Hạnh</t>
  </si>
  <si>
    <t>06/8/1979</t>
  </si>
  <si>
    <t>060610698</t>
  </si>
  <si>
    <t>Lương Ánh Nguyệt</t>
  </si>
  <si>
    <t>24/02/1994</t>
  </si>
  <si>
    <t>061022217</t>
  </si>
  <si>
    <t>Dương Văn Nam</t>
  </si>
  <si>
    <t>10/02/1971</t>
  </si>
  <si>
    <t>060684272</t>
  </si>
  <si>
    <t>Nguyễn Thị Thuận</t>
  </si>
  <si>
    <t>24/4/1975</t>
  </si>
  <si>
    <t>060698720</t>
  </si>
  <si>
    <t>Vi Văn Chiến</t>
  </si>
  <si>
    <t>14/02/2000</t>
  </si>
  <si>
    <t>061150214</t>
  </si>
  <si>
    <t>Thôn 8</t>
  </si>
  <si>
    <t>Nguyễn Thị Bính</t>
  </si>
  <si>
    <t>060520832</t>
  </si>
  <si>
    <t>Thôn 9</t>
  </si>
  <si>
    <t>Đặng Văn Chí</t>
  </si>
  <si>
    <t>11/8/1990</t>
  </si>
  <si>
    <t>060993327</t>
  </si>
  <si>
    <t>Thôn 12</t>
  </si>
  <si>
    <t>Xã Phan Thanh</t>
  </si>
  <si>
    <t>Hoàng Văn Kiên</t>
  </si>
  <si>
    <t>14/10/1988</t>
  </si>
  <si>
    <t>060792901</t>
  </si>
  <si>
    <t>Rầu Chang</t>
  </si>
  <si>
    <t>Hoàng Văn Mạnh</t>
  </si>
  <si>
    <t>29/5/1995</t>
  </si>
  <si>
    <t>061003862</t>
  </si>
  <si>
    <t>Hoàng Văn Thìn</t>
  </si>
  <si>
    <t>15/7/1985</t>
  </si>
  <si>
    <t>060792794</t>
  </si>
  <si>
    <t>Phan Thị Hiền</t>
  </si>
  <si>
    <t>02/4/1992</t>
  </si>
  <si>
    <t>060886539</t>
  </si>
  <si>
    <t>Xã Liễu Đô</t>
  </si>
  <si>
    <t>Tăng Thị Nội</t>
  </si>
  <si>
    <t>22/5/1981</t>
  </si>
  <si>
    <t>060696103</t>
  </si>
  <si>
    <t>Cốc Bó</t>
  </si>
  <si>
    <t>Trần Thị Việt</t>
  </si>
  <si>
    <t>08/12/1961</t>
  </si>
  <si>
    <t>061070803</t>
  </si>
  <si>
    <t>Tiền Phong</t>
  </si>
  <si>
    <t>Hoàng Thị Luyện</t>
  </si>
  <si>
    <t>11/7/1988</t>
  </si>
  <si>
    <t>060782011</t>
  </si>
  <si>
    <t>Cây Thị</t>
  </si>
  <si>
    <t>Hoàng Thị Dung</t>
  </si>
  <si>
    <t>26/10/1995</t>
  </si>
  <si>
    <t>060978900</t>
  </si>
  <si>
    <t>Cây Mơ</t>
  </si>
  <si>
    <t>Xã Mường Lai</t>
  </si>
  <si>
    <t>Nguyễn Văn Thái</t>
  </si>
  <si>
    <t>01/5/1959</t>
  </si>
  <si>
    <t>090984949</t>
  </si>
  <si>
    <t>Xã Yên Thắng</t>
  </si>
  <si>
    <t>Lương Thị Mỹ Hạnh</t>
  </si>
  <si>
    <t>16/8/1994</t>
  </si>
  <si>
    <t>060972056</t>
  </si>
  <si>
    <t>Làng Già</t>
  </si>
  <si>
    <t>Trần Văn Tình</t>
  </si>
  <si>
    <t>26/6/1972</t>
  </si>
  <si>
    <t>060684570</t>
  </si>
  <si>
    <t>10/10/1983</t>
  </si>
  <si>
    <t>186044889</t>
  </si>
  <si>
    <t>Nguyễn Thị Hời</t>
  </si>
  <si>
    <t>04/01/1964</t>
  </si>
  <si>
    <t>060230950</t>
  </si>
  <si>
    <t>Mông Thị Chữ</t>
  </si>
  <si>
    <t>10/01/1995</t>
  </si>
  <si>
    <t>061046743</t>
  </si>
  <si>
    <t>Nà Khao</t>
  </si>
  <si>
    <t>Nguyễn Thị Rần</t>
  </si>
  <si>
    <t>25/12/1962</t>
  </si>
  <si>
    <t>060923523</t>
  </si>
  <si>
    <t>Hoàng Thị Hồng</t>
  </si>
  <si>
    <t>26/7/1980</t>
  </si>
  <si>
    <t>060652858</t>
  </si>
  <si>
    <t>Đồng Cáy</t>
  </si>
  <si>
    <t>Lê Thị Lân</t>
  </si>
  <si>
    <t>060581365</t>
  </si>
  <si>
    <t>Thâm Pồng</t>
  </si>
  <si>
    <t>Công ty TNHH JAHWA VINA
(Đ/c: Khu công nghiệp Khai Quang, phường Khai Quang, thành phố Vĩnh Yên, tỉnh Vĩnh Phúc)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</si>
</sst>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.00_-;\-* #,##0.00_-;_-* &quot;-&quot;??_-;_-@_-"/>
    <numFmt numFmtId="166" formatCode="_-* #,##0.0_-;\-* #,##0.0_-;_-* &quot;-&quot;_-;_-@_-"/>
    <numFmt numFmtId="167" formatCode="0.00000000000000000000000000"/>
    <numFmt numFmtId="168" formatCode="0.00_);[Red]\(0.00\)"/>
    <numFmt numFmtId="169" formatCode="&quot;\&quot;#,##0.00;[Red]\-&quot;\&quot;#,##0.00"/>
    <numFmt numFmtId="170" formatCode="&quot;\&quot;#,##0.00;[Red]&quot;\&quot;\-#,##0.00"/>
    <numFmt numFmtId="171" formatCode="&quot;\&quot;#,##0;[Red]&quot;\&quot;\-#,##0"/>
    <numFmt numFmtId="172" formatCode="_-* #&quot;,&quot;##0_-;\-* #&quot;,&quot;##0_-;_-* &quot;-&quot;_-;_-@_-"/>
    <numFmt numFmtId="173" formatCode="_-&quot;$&quot;* #&quot;,&quot;##0_-;\-&quot;$&quot;* #&quot;,&quot;##0_-;_-&quot;$&quot;* &quot;-&quot;_-;_-@_-"/>
    <numFmt numFmtId="174" formatCode="#,##0\ &quot;$&quot;_);[Red]\(#,##0\ &quot;$&quot;\)"/>
    <numFmt numFmtId="175" formatCode="_-&quot;$&quot;* #&quot;,&quot;##0.00_-;\-&quot;$&quot;* #&quot;,&quot;##0.00_-;_-&quot;$&quot;* &quot;-&quot;??_-;_-@_-"/>
    <numFmt numFmtId="176" formatCode="mm/dd/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color indexed="8"/>
      <name val="Times New Roman"/>
      <family val="2"/>
    </font>
    <font>
      <sz val="12"/>
      <name val="¹UAAA¼"/>
      <family val="3"/>
    </font>
    <font>
      <sz val="14"/>
      <name val=".VnTime"/>
      <family val="2"/>
    </font>
    <font>
      <sz val="10"/>
      <name val=".vntime"/>
      <family val="2"/>
    </font>
    <font>
      <sz val="11"/>
      <color indexed="63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VnTime"/>
      <family val="0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b/>
      <sz val="14"/>
      <name val="Times New Roman"/>
      <family val="1"/>
    </font>
    <font>
      <i/>
      <sz val="14"/>
      <name val="Times New Roman"/>
      <family val="1"/>
    </font>
    <font>
      <b/>
      <u val="single"/>
      <sz val="13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3.5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5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6" fillId="27" borderId="1" applyNumberFormat="0" applyAlignment="0" applyProtection="0"/>
    <xf numFmtId="0" fontId="57" fillId="28" borderId="2" applyNumberFormat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58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61" fillId="29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6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8" applyNumberFormat="0" applyFill="0" applyAlignment="0" applyProtection="0"/>
    <xf numFmtId="0" fontId="14" fillId="0" borderId="0" applyNumberFormat="0" applyFont="0" applyFill="0" applyAlignment="0">
      <protection/>
    </xf>
    <xf numFmtId="0" fontId="67" fillId="31" borderId="0" applyNumberFormat="0" applyBorder="0" applyAlignment="0" applyProtection="0"/>
    <xf numFmtId="167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9" applyNumberFormat="0" applyFont="0" applyAlignment="0" applyProtection="0"/>
    <xf numFmtId="0" fontId="68" fillId="27" borderId="10" applyNumberFormat="0" applyAlignment="0" applyProtection="0"/>
    <xf numFmtId="9" fontId="0" fillId="0" borderId="0" applyFont="0" applyFill="0" applyBorder="0" applyAlignment="0" applyProtection="0"/>
    <xf numFmtId="0" fontId="15" fillId="33" borderId="11">
      <alignment horizontal="center"/>
      <protection/>
    </xf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5" fillId="0" borderId="13" applyNumberFormat="0" applyFont="0" applyFill="0" applyAlignment="0" applyProtection="0"/>
    <xf numFmtId="0" fontId="71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0" borderId="0">
      <alignment vertical="center"/>
      <protection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168" fontId="10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172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2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3" fontId="35" fillId="0" borderId="15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4" xfId="92" applyFont="1" applyFill="1" applyBorder="1" applyAlignment="1">
      <alignment horizontal="center" vertical="center" wrapText="1"/>
      <protection/>
    </xf>
    <xf numFmtId="0" fontId="34" fillId="0" borderId="14" xfId="92" applyFont="1" applyFill="1" applyBorder="1" applyAlignment="1">
      <alignment horizontal="left" vertical="center" wrapText="1"/>
      <protection/>
    </xf>
    <xf numFmtId="3" fontId="34" fillId="0" borderId="14" xfId="92" applyNumberFormat="1" applyFont="1" applyFill="1" applyBorder="1" applyAlignment="1">
      <alignment horizontal="center" vertical="center" wrapText="1"/>
      <protection/>
    </xf>
    <xf numFmtId="3" fontId="34" fillId="0" borderId="14" xfId="92" applyNumberFormat="1" applyFont="1" applyFill="1" applyBorder="1" applyAlignment="1">
      <alignment horizontal="right" vertical="center" wrapText="1"/>
      <protection/>
    </xf>
    <xf numFmtId="0" fontId="2" fillId="0" borderId="14" xfId="92" applyFont="1" applyFill="1" applyBorder="1" applyAlignment="1">
      <alignment horizontal="center" vertical="center" wrapText="1"/>
      <protection/>
    </xf>
    <xf numFmtId="0" fontId="2" fillId="0" borderId="14" xfId="92" applyFont="1" applyFill="1" applyBorder="1" applyAlignment="1">
      <alignment horizontal="left" vertical="center" wrapText="1"/>
      <protection/>
    </xf>
    <xf numFmtId="49" fontId="2" fillId="0" borderId="14" xfId="92" applyNumberFormat="1" applyFont="1" applyFill="1" applyBorder="1" applyAlignment="1">
      <alignment horizontal="center" vertical="center" wrapText="1"/>
      <protection/>
    </xf>
    <xf numFmtId="3" fontId="2" fillId="0" borderId="14" xfId="92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right" vertical="center" wrapText="1"/>
    </xf>
    <xf numFmtId="0" fontId="2" fillId="0" borderId="14" xfId="81" applyFont="1" applyFill="1" applyBorder="1" applyAlignment="1">
      <alignment horizontal="center" vertical="center" wrapText="1"/>
      <protection/>
    </xf>
    <xf numFmtId="0" fontId="2" fillId="0" borderId="14" xfId="83" applyFont="1" applyFill="1" applyBorder="1" applyAlignment="1">
      <alignment horizontal="left" vertical="center" wrapText="1"/>
      <protection/>
    </xf>
    <xf numFmtId="176" fontId="2" fillId="0" borderId="14" xfId="81" applyNumberFormat="1" applyFont="1" applyFill="1" applyBorder="1" applyAlignment="1">
      <alignment horizontal="center" vertical="center" wrapText="1"/>
      <protection/>
    </xf>
    <xf numFmtId="49" fontId="2" fillId="0" borderId="14" xfId="81" applyNumberFormat="1" applyFont="1" applyFill="1" applyBorder="1" applyAlignment="1">
      <alignment horizontal="center" vertical="center" wrapText="1"/>
      <protection/>
    </xf>
    <xf numFmtId="0" fontId="2" fillId="0" borderId="14" xfId="83" applyFont="1" applyFill="1" applyBorder="1" applyAlignment="1">
      <alignment horizontal="center" vertical="center" wrapText="1"/>
      <protection/>
    </xf>
    <xf numFmtId="3" fontId="2" fillId="0" borderId="14" xfId="83" applyNumberFormat="1" applyFont="1" applyFill="1" applyBorder="1" applyAlignment="1">
      <alignment horizontal="right" vertical="center" wrapText="1"/>
      <protection/>
    </xf>
    <xf numFmtId="0" fontId="2" fillId="0" borderId="14" xfId="81" applyFont="1" applyFill="1" applyBorder="1" applyAlignment="1">
      <alignment horizontal="left" vertical="center" wrapText="1"/>
      <protection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 quotePrefix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center" wrapText="1"/>
    </xf>
    <xf numFmtId="3" fontId="34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3" fontId="34" fillId="0" borderId="17" xfId="0" applyNumberFormat="1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μ¾÷AßAø " xfId="39"/>
    <cellStyle name="AeE­_INQUIRY ¿μ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huẩn 2" xfId="48"/>
    <cellStyle name="Comma" xfId="49"/>
    <cellStyle name="Comma [0]" xfId="50"/>
    <cellStyle name="Comma [0] 2" xfId="51"/>
    <cellStyle name="Comma 2" xfId="52"/>
    <cellStyle name="Comma 3" xfId="53"/>
    <cellStyle name="Comma 4" xfId="54"/>
    <cellStyle name="Comma 5" xfId="55"/>
    <cellStyle name="Comma0" xfId="56"/>
    <cellStyle name="Currency" xfId="57"/>
    <cellStyle name="Currency [0]" xfId="58"/>
    <cellStyle name="Currency0" xfId="59"/>
    <cellStyle name="Date" xfId="60"/>
    <cellStyle name="Dấu phảy 2" xfId="61"/>
    <cellStyle name="Explanatory Text" xfId="62"/>
    <cellStyle name="Fixed" xfId="63"/>
    <cellStyle name="Good" xfId="64"/>
    <cellStyle name="Header1" xfId="65"/>
    <cellStyle name="Header2" xfId="66"/>
    <cellStyle name="Heading 1" xfId="67"/>
    <cellStyle name="Heading 1 2" xfId="68"/>
    <cellStyle name="Heading 2" xfId="69"/>
    <cellStyle name="Heading 2 2" xfId="70"/>
    <cellStyle name="Heading 3" xfId="71"/>
    <cellStyle name="Heading 4" xfId="72"/>
    <cellStyle name="Input" xfId="73"/>
    <cellStyle name="Linked Cell" xfId="74"/>
    <cellStyle name="n" xfId="75"/>
    <cellStyle name="Neutral" xfId="76"/>
    <cellStyle name="Normal - Style1" xfId="77"/>
    <cellStyle name="Normal 10" xfId="78"/>
    <cellStyle name="Normal 11" xfId="79"/>
    <cellStyle name="Normal 12" xfId="80"/>
    <cellStyle name="Normal 2" xfId="81"/>
    <cellStyle name="Normal 2 2" xfId="82"/>
    <cellStyle name="Normal 2 2 2" xfId="83"/>
    <cellStyle name="Normal 2 3" xfId="84"/>
    <cellStyle name="Normal 3" xfId="85"/>
    <cellStyle name="Normal 3 2" xfId="86"/>
    <cellStyle name="Normal 4" xfId="87"/>
    <cellStyle name="Normal 5" xfId="88"/>
    <cellStyle name="Normal 6" xfId="89"/>
    <cellStyle name="Normal 7" xfId="90"/>
    <cellStyle name="Normal 8" xfId="91"/>
    <cellStyle name="Normal_Sheet1" xfId="92"/>
    <cellStyle name="Note" xfId="93"/>
    <cellStyle name="Output" xfId="94"/>
    <cellStyle name="Percent" xfId="95"/>
    <cellStyle name="THANH TUNG" xfId="96"/>
    <cellStyle name="Title" xfId="97"/>
    <cellStyle name="Total" xfId="98"/>
    <cellStyle name="Total 2" xfId="99"/>
    <cellStyle name="Warning Text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99Q3647-ALL-CAS2" xfId="115"/>
    <cellStyle name="千分位[0]_Book1" xfId="116"/>
    <cellStyle name="千分位_99Q3647-ALL-CAS2" xfId="117"/>
    <cellStyle name="貨幣 [0]_Book1" xfId="118"/>
    <cellStyle name="貨幣[0]_BRE" xfId="119"/>
    <cellStyle name="貨幣_Book1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9" sqref="P9"/>
    </sheetView>
  </sheetViews>
  <sheetFormatPr defaultColWidth="8.8515625" defaultRowHeight="15"/>
  <cols>
    <col min="1" max="1" width="8.8515625" style="1" customWidth="1"/>
    <col min="2" max="2" width="26.7109375" style="1" customWidth="1"/>
    <col min="3" max="3" width="17.140625" style="1" customWidth="1"/>
    <col min="4" max="4" width="14.00390625" style="1" hidden="1" customWidth="1"/>
    <col min="5" max="5" width="15.00390625" style="1" hidden="1" customWidth="1"/>
    <col min="6" max="7" width="14.00390625" style="1" hidden="1" customWidth="1"/>
    <col min="8" max="8" width="13.7109375" style="1" hidden="1" customWidth="1"/>
    <col min="9" max="9" width="14.00390625" style="1" hidden="1" customWidth="1"/>
    <col min="10" max="10" width="14.00390625" style="1" customWidth="1"/>
    <col min="11" max="11" width="13.7109375" style="1" customWidth="1"/>
    <col min="12" max="12" width="14.00390625" style="1" customWidth="1"/>
    <col min="13" max="16384" width="8.8515625" style="1" customWidth="1"/>
  </cols>
  <sheetData>
    <row r="1" spans="1:12" ht="20.25" customHeight="1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2" customFormat="1" ht="36" customHeight="1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2" customFormat="1" ht="43.5" customHeight="1">
      <c r="A3" s="91" t="s">
        <v>49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6:12" ht="18.75">
      <c r="F4" s="12"/>
      <c r="I4" s="12"/>
      <c r="J4" s="84" t="s">
        <v>43</v>
      </c>
      <c r="K4" s="84"/>
      <c r="L4" s="84"/>
    </row>
    <row r="5" spans="1:12" ht="55.5" customHeight="1">
      <c r="A5" s="86" t="s">
        <v>0</v>
      </c>
      <c r="B5" s="86" t="s">
        <v>9</v>
      </c>
      <c r="C5" s="86" t="s">
        <v>44</v>
      </c>
      <c r="D5" s="88" t="s">
        <v>5</v>
      </c>
      <c r="E5" s="89"/>
      <c r="F5" s="90"/>
      <c r="G5" s="88" t="s">
        <v>6</v>
      </c>
      <c r="H5" s="89"/>
      <c r="I5" s="90"/>
      <c r="J5" s="88" t="s">
        <v>7</v>
      </c>
      <c r="K5" s="89"/>
      <c r="L5" s="90"/>
    </row>
    <row r="6" spans="1:12" ht="90" customHeight="1">
      <c r="A6" s="87"/>
      <c r="B6" s="87"/>
      <c r="C6" s="87"/>
      <c r="D6" s="14" t="s">
        <v>1</v>
      </c>
      <c r="E6" s="14" t="s">
        <v>41</v>
      </c>
      <c r="F6" s="14" t="s">
        <v>8</v>
      </c>
      <c r="G6" s="14" t="s">
        <v>1</v>
      </c>
      <c r="H6" s="14" t="s">
        <v>41</v>
      </c>
      <c r="I6" s="14" t="s">
        <v>4</v>
      </c>
      <c r="J6" s="14" t="s">
        <v>1</v>
      </c>
      <c r="K6" s="14" t="s">
        <v>41</v>
      </c>
      <c r="L6" s="14" t="s">
        <v>8</v>
      </c>
    </row>
    <row r="7" spans="1:12" s="11" customFormat="1" ht="17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4</v>
      </c>
      <c r="H7" s="10">
        <v>5</v>
      </c>
      <c r="I7" s="10">
        <v>6</v>
      </c>
      <c r="J7" s="10">
        <v>4</v>
      </c>
      <c r="K7" s="10">
        <v>5</v>
      </c>
      <c r="L7" s="10">
        <v>6</v>
      </c>
    </row>
    <row r="8" spans="1:12" s="9" customFormat="1" ht="29.25" customHeight="1">
      <c r="A8" s="7"/>
      <c r="B8" s="7" t="s">
        <v>3</v>
      </c>
      <c r="C8" s="8">
        <f>SUM(C9:C11)</f>
        <v>236000</v>
      </c>
      <c r="D8" s="8">
        <f>SUM(D9:D11)</f>
        <v>0</v>
      </c>
      <c r="E8" s="8"/>
      <c r="F8" s="8">
        <f>SUM(F9:F11)</f>
        <v>0</v>
      </c>
      <c r="G8" s="8">
        <f>SUM(G9:G11)</f>
        <v>0</v>
      </c>
      <c r="H8" s="8"/>
      <c r="I8" s="8">
        <f>SUM(I9:I11)</f>
        <v>0</v>
      </c>
      <c r="J8" s="8">
        <f>SUM(J9:J11)</f>
        <v>236</v>
      </c>
      <c r="K8" s="8"/>
      <c r="L8" s="8">
        <f>SUM(L9:L11)</f>
        <v>236000</v>
      </c>
    </row>
    <row r="9" spans="1:12" s="2" customFormat="1" ht="36.75" customHeight="1">
      <c r="A9" s="3">
        <v>1</v>
      </c>
      <c r="B9" s="4" t="s">
        <v>2</v>
      </c>
      <c r="C9" s="5">
        <f>F9+I9+L9</f>
        <v>26000</v>
      </c>
      <c r="D9" s="6"/>
      <c r="E9" s="6"/>
      <c r="F9" s="6"/>
      <c r="G9" s="6"/>
      <c r="H9" s="6"/>
      <c r="I9" s="6"/>
      <c r="J9" s="6">
        <f>26</f>
        <v>26</v>
      </c>
      <c r="K9" s="6">
        <v>1000</v>
      </c>
      <c r="L9" s="6">
        <f>J9*K9</f>
        <v>26000</v>
      </c>
    </row>
    <row r="10" spans="1:12" s="2" customFormat="1" ht="36.75" customHeight="1">
      <c r="A10" s="3">
        <v>2</v>
      </c>
      <c r="B10" s="4" t="s">
        <v>42</v>
      </c>
      <c r="C10" s="5">
        <f>F10+I10+L10</f>
        <v>113000</v>
      </c>
      <c r="D10" s="6"/>
      <c r="E10" s="6"/>
      <c r="F10" s="6"/>
      <c r="G10" s="6"/>
      <c r="H10" s="6"/>
      <c r="I10" s="6"/>
      <c r="J10" s="6">
        <f>1+112</f>
        <v>113</v>
      </c>
      <c r="K10" s="6">
        <v>1000</v>
      </c>
      <c r="L10" s="6">
        <f>J10*K10</f>
        <v>113000</v>
      </c>
    </row>
    <row r="11" spans="1:12" s="2" customFormat="1" ht="36.75" customHeight="1">
      <c r="A11" s="3">
        <v>3</v>
      </c>
      <c r="B11" s="4" t="s">
        <v>47</v>
      </c>
      <c r="C11" s="5">
        <f>F11+I11+L11</f>
        <v>97000</v>
      </c>
      <c r="D11" s="6"/>
      <c r="E11" s="6"/>
      <c r="F11" s="6"/>
      <c r="G11" s="6"/>
      <c r="H11" s="6"/>
      <c r="I11" s="6"/>
      <c r="J11" s="6">
        <f>4+93</f>
        <v>97</v>
      </c>
      <c r="K11" s="6">
        <v>1000</v>
      </c>
      <c r="L11" s="6">
        <f>J11*K11</f>
        <v>97000</v>
      </c>
    </row>
    <row r="13" ht="18.75">
      <c r="C13" s="13"/>
    </row>
    <row r="14" ht="18.75">
      <c r="C14" s="13"/>
    </row>
    <row r="15" ht="18.75">
      <c r="C15" s="13"/>
    </row>
  </sheetData>
  <sheetProtection/>
  <mergeCells count="10">
    <mergeCell ref="A1:L1"/>
    <mergeCell ref="J4:L4"/>
    <mergeCell ref="A2:L2"/>
    <mergeCell ref="A5:A6"/>
    <mergeCell ref="B5:B6"/>
    <mergeCell ref="C5:C6"/>
    <mergeCell ref="D5:F5"/>
    <mergeCell ref="G5:I5"/>
    <mergeCell ref="J5:L5"/>
    <mergeCell ref="A3:L3"/>
  </mergeCells>
  <printOptions/>
  <pageMargins left="0.8661417322834646" right="0.4724409448818898" top="0.7480314960629921" bottom="0.62992125984251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G17" sqref="G17"/>
    </sheetView>
  </sheetViews>
  <sheetFormatPr defaultColWidth="10.28125" defaultRowHeight="15"/>
  <cols>
    <col min="1" max="1" width="6.140625" style="16" customWidth="1"/>
    <col min="2" max="2" width="25.28125" style="16" customWidth="1"/>
    <col min="3" max="3" width="12.28125" style="18" customWidth="1"/>
    <col min="4" max="4" width="12.421875" style="18" customWidth="1"/>
    <col min="5" max="5" width="12.7109375" style="16" customWidth="1"/>
    <col min="6" max="6" width="14.00390625" style="19" customWidth="1"/>
    <col min="7" max="7" width="34.7109375" style="41" customWidth="1"/>
    <col min="8" max="8" width="13.421875" style="41" customWidth="1"/>
    <col min="9" max="9" width="13.57421875" style="41" customWidth="1"/>
    <col min="10" max="10" width="14.140625" style="42" customWidth="1"/>
    <col min="11" max="11" width="14.421875" style="18" customWidth="1"/>
    <col min="12" max="16384" width="10.28125" style="16" customWidth="1"/>
  </cols>
  <sheetData>
    <row r="1" spans="1:15" ht="18.75" customHeight="1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5"/>
      <c r="M1" s="15"/>
      <c r="N1" s="15"/>
      <c r="O1" s="15"/>
    </row>
    <row r="2" spans="1:11" ht="18.75">
      <c r="A2" s="100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.75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.75">
      <c r="A4" s="101" t="s">
        <v>55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7" ht="19.5">
      <c r="A5" s="95" t="s">
        <v>57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17"/>
      <c r="M5" s="17"/>
      <c r="N5" s="17"/>
      <c r="O5" s="17"/>
      <c r="P5" s="17"/>
      <c r="Q5" s="17"/>
    </row>
    <row r="6" spans="7:10" ht="15.75">
      <c r="G6" s="20"/>
      <c r="H6" s="21"/>
      <c r="I6" s="21"/>
      <c r="J6" s="20"/>
    </row>
    <row r="7" spans="1:11" ht="39" customHeight="1">
      <c r="A7" s="92" t="s">
        <v>0</v>
      </c>
      <c r="B7" s="92" t="s">
        <v>14</v>
      </c>
      <c r="C7" s="96" t="s">
        <v>15</v>
      </c>
      <c r="D7" s="97"/>
      <c r="E7" s="92" t="s">
        <v>34</v>
      </c>
      <c r="F7" s="92" t="s">
        <v>35</v>
      </c>
      <c r="G7" s="92" t="s">
        <v>36</v>
      </c>
      <c r="H7" s="98" t="s">
        <v>37</v>
      </c>
      <c r="I7" s="98" t="s">
        <v>38</v>
      </c>
      <c r="J7" s="92" t="s">
        <v>32</v>
      </c>
      <c r="K7" s="92" t="s">
        <v>21</v>
      </c>
    </row>
    <row r="8" spans="1:11" ht="57" customHeight="1">
      <c r="A8" s="93"/>
      <c r="B8" s="93"/>
      <c r="C8" s="22" t="s">
        <v>22</v>
      </c>
      <c r="D8" s="22" t="s">
        <v>23</v>
      </c>
      <c r="E8" s="93"/>
      <c r="F8" s="93"/>
      <c r="G8" s="93"/>
      <c r="H8" s="99"/>
      <c r="I8" s="99"/>
      <c r="J8" s="93"/>
      <c r="K8" s="93"/>
    </row>
    <row r="9" spans="1:11" ht="19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27" customFormat="1" ht="23.25" customHeight="1">
      <c r="A10" s="24"/>
      <c r="B10" s="24" t="s">
        <v>3</v>
      </c>
      <c r="C10" s="24">
        <f>C11</f>
        <v>0</v>
      </c>
      <c r="D10" s="24">
        <f>D11</f>
        <v>1</v>
      </c>
      <c r="E10" s="25"/>
      <c r="F10" s="25"/>
      <c r="G10" s="25"/>
      <c r="H10" s="25"/>
      <c r="I10" s="25"/>
      <c r="J10" s="25"/>
      <c r="K10" s="26">
        <f>K11</f>
        <v>1000000</v>
      </c>
    </row>
    <row r="11" spans="1:11" s="33" customFormat="1" ht="23.25" customHeight="1">
      <c r="A11" s="28" t="s">
        <v>13</v>
      </c>
      <c r="B11" s="29" t="s">
        <v>50</v>
      </c>
      <c r="C11" s="22">
        <f>COUNTA(C12)</f>
        <v>0</v>
      </c>
      <c r="D11" s="22">
        <f>COUNTA(D12)</f>
        <v>1</v>
      </c>
      <c r="E11" s="30"/>
      <c r="F11" s="31"/>
      <c r="G11" s="31"/>
      <c r="H11" s="31"/>
      <c r="I11" s="31"/>
      <c r="J11" s="31"/>
      <c r="K11" s="32">
        <f>K12</f>
        <v>1000000</v>
      </c>
    </row>
    <row r="12" spans="1:11" s="40" customFormat="1" ht="90" customHeight="1">
      <c r="A12" s="34">
        <v>1</v>
      </c>
      <c r="B12" s="35" t="s">
        <v>51</v>
      </c>
      <c r="C12" s="36"/>
      <c r="D12" s="34" t="s">
        <v>52</v>
      </c>
      <c r="E12" s="37" t="s">
        <v>53</v>
      </c>
      <c r="F12" s="38">
        <v>1520719729</v>
      </c>
      <c r="G12" s="38" t="s">
        <v>822</v>
      </c>
      <c r="H12" s="39">
        <v>5000000</v>
      </c>
      <c r="I12" s="39">
        <v>0</v>
      </c>
      <c r="J12" s="38" t="s">
        <v>54</v>
      </c>
      <c r="K12" s="39">
        <v>1000000</v>
      </c>
    </row>
  </sheetData>
  <sheetProtection/>
  <mergeCells count="15">
    <mergeCell ref="J7:J8"/>
    <mergeCell ref="K7:K8"/>
    <mergeCell ref="A1:K1"/>
    <mergeCell ref="A5:K5"/>
    <mergeCell ref="A7:A8"/>
    <mergeCell ref="B7:B8"/>
    <mergeCell ref="C7:D7"/>
    <mergeCell ref="E7:E8"/>
    <mergeCell ref="F7:F8"/>
    <mergeCell ref="G7:G8"/>
    <mergeCell ref="H7:H8"/>
    <mergeCell ref="I7:I8"/>
    <mergeCell ref="A2:K2"/>
    <mergeCell ref="A3:K3"/>
    <mergeCell ref="A4:K4"/>
  </mergeCells>
  <printOptions/>
  <pageMargins left="0.7086614173228347" right="0.15748031496062992" top="0.767716535433071" bottom="0.4330708661417323" header="0.31496062992125984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K1"/>
    </sheetView>
  </sheetViews>
  <sheetFormatPr defaultColWidth="10.28125" defaultRowHeight="15"/>
  <cols>
    <col min="1" max="1" width="6.140625" style="16" customWidth="1"/>
    <col min="2" max="2" width="25.28125" style="16" customWidth="1"/>
    <col min="3" max="3" width="12.28125" style="18" customWidth="1"/>
    <col min="4" max="4" width="12.421875" style="18" customWidth="1"/>
    <col min="5" max="5" width="12.7109375" style="16" customWidth="1"/>
    <col min="6" max="6" width="14.00390625" style="19" customWidth="1"/>
    <col min="7" max="7" width="34.7109375" style="41" customWidth="1"/>
    <col min="8" max="8" width="13.421875" style="41" customWidth="1"/>
    <col min="9" max="9" width="13.57421875" style="41" customWidth="1"/>
    <col min="10" max="10" width="14.140625" style="42" customWidth="1"/>
    <col min="11" max="11" width="14.421875" style="18" customWidth="1"/>
    <col min="12" max="16384" width="10.28125" style="16" customWidth="1"/>
  </cols>
  <sheetData>
    <row r="1" spans="1:15" ht="18.75" customHeight="1">
      <c r="A1" s="94" t="s">
        <v>140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5"/>
      <c r="M1" s="15"/>
      <c r="N1" s="15"/>
      <c r="O1" s="15"/>
    </row>
    <row r="2" spans="1:11" ht="18.75">
      <c r="A2" s="100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.75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.75">
      <c r="A4" s="101" t="s">
        <v>78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7" ht="19.5">
      <c r="A5" s="95" t="s">
        <v>57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17"/>
      <c r="M5" s="17"/>
      <c r="N5" s="17"/>
      <c r="O5" s="17"/>
      <c r="P5" s="17"/>
      <c r="Q5" s="17"/>
    </row>
    <row r="6" spans="7:10" ht="15.75">
      <c r="G6" s="20"/>
      <c r="H6" s="21"/>
      <c r="I6" s="21"/>
      <c r="J6" s="20"/>
    </row>
    <row r="7" spans="1:11" ht="39" customHeight="1">
      <c r="A7" s="92" t="s">
        <v>0</v>
      </c>
      <c r="B7" s="92" t="s">
        <v>14</v>
      </c>
      <c r="C7" s="96" t="s">
        <v>15</v>
      </c>
      <c r="D7" s="97"/>
      <c r="E7" s="92" t="s">
        <v>34</v>
      </c>
      <c r="F7" s="92" t="s">
        <v>35</v>
      </c>
      <c r="G7" s="92" t="s">
        <v>36</v>
      </c>
      <c r="H7" s="98" t="s">
        <v>37</v>
      </c>
      <c r="I7" s="98" t="s">
        <v>38</v>
      </c>
      <c r="J7" s="92" t="s">
        <v>32</v>
      </c>
      <c r="K7" s="92" t="s">
        <v>21</v>
      </c>
    </row>
    <row r="8" spans="1:11" ht="57" customHeight="1">
      <c r="A8" s="93"/>
      <c r="B8" s="93"/>
      <c r="C8" s="22" t="s">
        <v>22</v>
      </c>
      <c r="D8" s="22" t="s">
        <v>23</v>
      </c>
      <c r="E8" s="93"/>
      <c r="F8" s="93"/>
      <c r="G8" s="93"/>
      <c r="H8" s="99"/>
      <c r="I8" s="99"/>
      <c r="J8" s="93"/>
      <c r="K8" s="93"/>
    </row>
    <row r="9" spans="1:11" ht="19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27" customFormat="1" ht="23.25" customHeight="1">
      <c r="A10" s="24"/>
      <c r="B10" s="24" t="s">
        <v>3</v>
      </c>
      <c r="C10" s="24">
        <f>C11+C15</f>
        <v>1</v>
      </c>
      <c r="D10" s="24">
        <f>D11+D15</f>
        <v>3</v>
      </c>
      <c r="E10" s="25"/>
      <c r="F10" s="25"/>
      <c r="G10" s="25"/>
      <c r="H10" s="25"/>
      <c r="I10" s="25"/>
      <c r="J10" s="25"/>
      <c r="K10" s="26">
        <f>K11+K15</f>
        <v>4000000</v>
      </c>
    </row>
    <row r="11" spans="1:11" s="33" customFormat="1" ht="21" customHeight="1">
      <c r="A11" s="22" t="s">
        <v>13</v>
      </c>
      <c r="B11" s="43" t="s">
        <v>58</v>
      </c>
      <c r="C11" s="44">
        <f>COUNTA(C12:C14)</f>
        <v>1</v>
      </c>
      <c r="D11" s="44">
        <f>COUNTA(D12:D14)</f>
        <v>2</v>
      </c>
      <c r="E11" s="45"/>
      <c r="F11" s="45"/>
      <c r="G11" s="45"/>
      <c r="H11" s="45"/>
      <c r="I11" s="45"/>
      <c r="J11" s="45"/>
      <c r="K11" s="32">
        <f>SUM(K12:K14)</f>
        <v>3000000</v>
      </c>
    </row>
    <row r="12" spans="1:11" s="33" customFormat="1" ht="51.75" customHeight="1">
      <c r="A12" s="34">
        <v>1</v>
      </c>
      <c r="B12" s="46" t="s">
        <v>59</v>
      </c>
      <c r="C12" s="47"/>
      <c r="D12" s="48" t="s">
        <v>60</v>
      </c>
      <c r="E12" s="48" t="s">
        <v>61</v>
      </c>
      <c r="F12" s="38">
        <v>1520151756</v>
      </c>
      <c r="G12" s="38" t="s">
        <v>62</v>
      </c>
      <c r="H12" s="39">
        <v>5046000</v>
      </c>
      <c r="I12" s="39">
        <v>850000</v>
      </c>
      <c r="J12" s="34" t="s">
        <v>63</v>
      </c>
      <c r="K12" s="39">
        <v>1000000</v>
      </c>
    </row>
    <row r="13" spans="1:11" s="33" customFormat="1" ht="51.75" customHeight="1">
      <c r="A13" s="34">
        <v>2</v>
      </c>
      <c r="B13" s="46" t="s">
        <v>64</v>
      </c>
      <c r="C13" s="48" t="s">
        <v>65</v>
      </c>
      <c r="D13" s="48"/>
      <c r="E13" s="48" t="s">
        <v>66</v>
      </c>
      <c r="F13" s="38">
        <v>1520132426</v>
      </c>
      <c r="G13" s="38" t="s">
        <v>62</v>
      </c>
      <c r="H13" s="39">
        <v>4730000</v>
      </c>
      <c r="I13" s="39">
        <v>900000</v>
      </c>
      <c r="J13" s="34" t="s">
        <v>63</v>
      </c>
      <c r="K13" s="39">
        <v>1000000</v>
      </c>
    </row>
    <row r="14" spans="1:11" s="33" customFormat="1" ht="51.75" customHeight="1">
      <c r="A14" s="34">
        <v>3</v>
      </c>
      <c r="B14" s="46" t="s">
        <v>67</v>
      </c>
      <c r="C14" s="47"/>
      <c r="D14" s="48" t="s">
        <v>68</v>
      </c>
      <c r="E14" s="48" t="s">
        <v>69</v>
      </c>
      <c r="F14" s="38">
        <v>1520149269</v>
      </c>
      <c r="G14" s="38" t="s">
        <v>62</v>
      </c>
      <c r="H14" s="39">
        <v>4810000</v>
      </c>
      <c r="I14" s="39">
        <v>950000</v>
      </c>
      <c r="J14" s="34" t="s">
        <v>70</v>
      </c>
      <c r="K14" s="39">
        <v>1000000</v>
      </c>
    </row>
    <row r="15" spans="1:11" s="33" customFormat="1" ht="22.5" customHeight="1">
      <c r="A15" s="22" t="s">
        <v>71</v>
      </c>
      <c r="B15" s="43" t="s">
        <v>72</v>
      </c>
      <c r="C15" s="44">
        <f>COUNTA(C16)</f>
        <v>0</v>
      </c>
      <c r="D15" s="44">
        <f>COUNTA(D16)</f>
        <v>1</v>
      </c>
      <c r="E15" s="49"/>
      <c r="F15" s="31"/>
      <c r="G15" s="31"/>
      <c r="H15" s="32"/>
      <c r="I15" s="32"/>
      <c r="J15" s="22"/>
      <c r="K15" s="32">
        <f>K16</f>
        <v>1000000</v>
      </c>
    </row>
    <row r="16" spans="1:11" s="33" customFormat="1" ht="42.75" customHeight="1">
      <c r="A16" s="34">
        <v>1</v>
      </c>
      <c r="B16" s="46" t="s">
        <v>73</v>
      </c>
      <c r="C16" s="47"/>
      <c r="D16" s="48" t="s">
        <v>74</v>
      </c>
      <c r="E16" s="48" t="s">
        <v>75</v>
      </c>
      <c r="F16" s="38">
        <v>1520150483</v>
      </c>
      <c r="G16" s="38" t="s">
        <v>76</v>
      </c>
      <c r="H16" s="39">
        <v>7500000</v>
      </c>
      <c r="I16" s="39">
        <v>500000</v>
      </c>
      <c r="J16" s="34" t="s">
        <v>77</v>
      </c>
      <c r="K16" s="39">
        <v>1000000</v>
      </c>
    </row>
  </sheetData>
  <sheetProtection/>
  <mergeCells count="15">
    <mergeCell ref="A7:A8"/>
    <mergeCell ref="B7:B8"/>
    <mergeCell ref="C7:D7"/>
    <mergeCell ref="E7:E8"/>
    <mergeCell ref="F7:F8"/>
    <mergeCell ref="A1:K1"/>
    <mergeCell ref="A2:K2"/>
    <mergeCell ref="A3:K3"/>
    <mergeCell ref="A4:K4"/>
    <mergeCell ref="A5:K5"/>
    <mergeCell ref="G7:G8"/>
    <mergeCell ref="H7:H8"/>
    <mergeCell ref="I7:I8"/>
    <mergeCell ref="J7:J8"/>
    <mergeCell ref="K7:K8"/>
  </mergeCells>
  <printOptions/>
  <pageMargins left="0.7086614173228347" right="0.15748031496062992" top="0.767716535433071" bottom="0.4330708661417323" header="0.31496062992125984" footer="0.15748031496062992"/>
  <pageSetup horizontalDpi="600" verticalDpi="600" orientation="landscape" paperSize="9" scale="75" r:id="rId1"/>
  <ignoredErrors>
    <ignoredError sqref="E12: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10" sqref="A10"/>
    </sheetView>
  </sheetViews>
  <sheetFormatPr defaultColWidth="10.28125" defaultRowHeight="15"/>
  <cols>
    <col min="1" max="2" width="6.28125" style="16" customWidth="1"/>
    <col min="3" max="3" width="24.8515625" style="16" customWidth="1"/>
    <col min="4" max="4" width="14.28125" style="18" customWidth="1"/>
    <col min="5" max="5" width="13.00390625" style="18" customWidth="1"/>
    <col min="6" max="6" width="17.00390625" style="16" customWidth="1"/>
    <col min="7" max="7" width="19.00390625" style="19" customWidth="1"/>
    <col min="8" max="8" width="11.28125" style="19" customWidth="1"/>
    <col min="9" max="9" width="11.421875" style="19" customWidth="1"/>
    <col min="10" max="14" width="9.421875" style="19" customWidth="1"/>
    <col min="15" max="15" width="9.8515625" style="19" customWidth="1"/>
    <col min="16" max="16" width="13.7109375" style="18" customWidth="1"/>
    <col min="17" max="16384" width="10.28125" style="16" customWidth="1"/>
  </cols>
  <sheetData>
    <row r="1" spans="1:16" ht="18.75">
      <c r="A1" s="94" t="s">
        <v>139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8.75">
      <c r="A2" s="101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8.75">
      <c r="A3" s="103" t="s">
        <v>79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8.75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20.25" customHeight="1"/>
    <row r="6" spans="1:16" s="59" customFormat="1" ht="30" customHeight="1">
      <c r="A6" s="104" t="s">
        <v>12</v>
      </c>
      <c r="B6" s="104" t="s">
        <v>10</v>
      </c>
      <c r="C6" s="92" t="s">
        <v>14</v>
      </c>
      <c r="D6" s="106" t="s">
        <v>15</v>
      </c>
      <c r="E6" s="107"/>
      <c r="F6" s="92" t="s">
        <v>16</v>
      </c>
      <c r="G6" s="102" t="s">
        <v>17</v>
      </c>
      <c r="H6" s="98" t="s">
        <v>18</v>
      </c>
      <c r="I6" s="98" t="s">
        <v>19</v>
      </c>
      <c r="J6" s="102" t="s">
        <v>20</v>
      </c>
      <c r="K6" s="102"/>
      <c r="L6" s="102"/>
      <c r="M6" s="102"/>
      <c r="N6" s="102"/>
      <c r="O6" s="102"/>
      <c r="P6" s="92" t="s">
        <v>21</v>
      </c>
    </row>
    <row r="7" spans="1:16" s="59" customFormat="1" ht="203.25" customHeight="1">
      <c r="A7" s="105"/>
      <c r="B7" s="105"/>
      <c r="C7" s="93"/>
      <c r="D7" s="22" t="s">
        <v>22</v>
      </c>
      <c r="E7" s="22" t="s">
        <v>23</v>
      </c>
      <c r="F7" s="93"/>
      <c r="G7" s="102"/>
      <c r="H7" s="99"/>
      <c r="I7" s="99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2" t="s">
        <v>29</v>
      </c>
      <c r="P7" s="93"/>
    </row>
    <row r="8" spans="1:16" s="61" customFormat="1" ht="16.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</row>
    <row r="9" spans="1:16" s="61" customFormat="1" ht="26.25" customHeight="1">
      <c r="A9" s="62"/>
      <c r="B9" s="62"/>
      <c r="C9" s="62" t="s">
        <v>3</v>
      </c>
      <c r="D9" s="63">
        <v>10</v>
      </c>
      <c r="E9" s="63">
        <v>16</v>
      </c>
      <c r="F9" s="63"/>
      <c r="G9" s="63"/>
      <c r="H9" s="64"/>
      <c r="I9" s="64"/>
      <c r="J9" s="63">
        <f>J10</f>
        <v>9</v>
      </c>
      <c r="K9" s="63">
        <f>K10</f>
        <v>2</v>
      </c>
      <c r="L9" s="63">
        <f>L10</f>
        <v>0</v>
      </c>
      <c r="M9" s="63">
        <f>M10</f>
        <v>1</v>
      </c>
      <c r="N9" s="63">
        <f>N10</f>
        <v>0</v>
      </c>
      <c r="O9" s="63">
        <f>O10</f>
        <v>14</v>
      </c>
      <c r="P9" s="64">
        <f>P10</f>
        <v>26000000</v>
      </c>
    </row>
    <row r="10" spans="1:17" s="40" customFormat="1" ht="23.25" customHeight="1">
      <c r="A10" s="50">
        <v>1</v>
      </c>
      <c r="B10" s="50"/>
      <c r="C10" s="51" t="s">
        <v>81</v>
      </c>
      <c r="D10" s="52">
        <f>COUNTA(D11:D36)</f>
        <v>10</v>
      </c>
      <c r="E10" s="52">
        <f>COUNTA(E11:E36)</f>
        <v>16</v>
      </c>
      <c r="F10" s="52"/>
      <c r="G10" s="52"/>
      <c r="H10" s="52"/>
      <c r="I10" s="52"/>
      <c r="J10" s="52">
        <v>9</v>
      </c>
      <c r="K10" s="52">
        <f>COUNTA(K11:K36)</f>
        <v>2</v>
      </c>
      <c r="L10" s="52">
        <f>COUNTA(L11:L36)</f>
        <v>0</v>
      </c>
      <c r="M10" s="52">
        <f>COUNTA(M11:M36)</f>
        <v>1</v>
      </c>
      <c r="N10" s="52">
        <f>COUNTA(N11:N36)</f>
        <v>0</v>
      </c>
      <c r="O10" s="52">
        <f>COUNTA(O11:O36)</f>
        <v>14</v>
      </c>
      <c r="P10" s="53">
        <f>SUM(P11:P36)</f>
        <v>26000000</v>
      </c>
      <c r="Q10" s="58"/>
    </row>
    <row r="11" spans="1:16" s="40" customFormat="1" ht="21" customHeight="1">
      <c r="A11" s="54"/>
      <c r="B11" s="54">
        <v>1</v>
      </c>
      <c r="C11" s="55" t="s">
        <v>82</v>
      </c>
      <c r="D11" s="54"/>
      <c r="E11" s="54">
        <v>1980</v>
      </c>
      <c r="F11" s="56" t="s">
        <v>83</v>
      </c>
      <c r="G11" s="54" t="s">
        <v>84</v>
      </c>
      <c r="H11" s="57">
        <v>5000000</v>
      </c>
      <c r="I11" s="57">
        <v>800000</v>
      </c>
      <c r="J11" s="54" t="s">
        <v>11</v>
      </c>
      <c r="K11" s="54"/>
      <c r="L11" s="54"/>
      <c r="M11" s="54"/>
      <c r="N11" s="54"/>
      <c r="O11" s="54"/>
      <c r="P11" s="57">
        <v>1000000</v>
      </c>
    </row>
    <row r="12" spans="1:16" s="40" customFormat="1" ht="21" customHeight="1">
      <c r="A12" s="54"/>
      <c r="B12" s="54">
        <v>2</v>
      </c>
      <c r="C12" s="55" t="s">
        <v>85</v>
      </c>
      <c r="D12" s="54"/>
      <c r="E12" s="54">
        <v>1994</v>
      </c>
      <c r="F12" s="56" t="s">
        <v>86</v>
      </c>
      <c r="G12" s="54" t="s">
        <v>84</v>
      </c>
      <c r="H12" s="57">
        <v>3000000</v>
      </c>
      <c r="I12" s="57">
        <v>0</v>
      </c>
      <c r="J12" s="54"/>
      <c r="K12" s="54"/>
      <c r="L12" s="54"/>
      <c r="M12" s="54"/>
      <c r="N12" s="54"/>
      <c r="O12" s="54" t="s">
        <v>11</v>
      </c>
      <c r="P12" s="57">
        <v>1000000</v>
      </c>
    </row>
    <row r="13" spans="1:16" s="40" customFormat="1" ht="21" customHeight="1">
      <c r="A13" s="54"/>
      <c r="B13" s="54">
        <v>3</v>
      </c>
      <c r="C13" s="55" t="s">
        <v>87</v>
      </c>
      <c r="D13" s="54">
        <v>1997</v>
      </c>
      <c r="E13" s="54"/>
      <c r="F13" s="56" t="s">
        <v>88</v>
      </c>
      <c r="G13" s="54" t="s">
        <v>84</v>
      </c>
      <c r="H13" s="57">
        <v>4000000</v>
      </c>
      <c r="I13" s="57">
        <v>400000</v>
      </c>
      <c r="J13" s="54"/>
      <c r="K13" s="54"/>
      <c r="L13" s="54"/>
      <c r="M13" s="54"/>
      <c r="N13" s="54"/>
      <c r="O13" s="54" t="s">
        <v>11</v>
      </c>
      <c r="P13" s="57">
        <v>1000000</v>
      </c>
    </row>
    <row r="14" spans="1:16" s="40" customFormat="1" ht="21" customHeight="1">
      <c r="A14" s="54"/>
      <c r="B14" s="54">
        <v>4</v>
      </c>
      <c r="C14" s="55" t="s">
        <v>89</v>
      </c>
      <c r="D14" s="54"/>
      <c r="E14" s="54">
        <v>1989</v>
      </c>
      <c r="F14" s="56" t="s">
        <v>90</v>
      </c>
      <c r="G14" s="54" t="s">
        <v>91</v>
      </c>
      <c r="H14" s="57">
        <v>3000000</v>
      </c>
      <c r="I14" s="57">
        <v>0</v>
      </c>
      <c r="J14" s="54"/>
      <c r="K14" s="54"/>
      <c r="L14" s="54"/>
      <c r="M14" s="54"/>
      <c r="N14" s="54"/>
      <c r="O14" s="54" t="s">
        <v>11</v>
      </c>
      <c r="P14" s="57">
        <v>1000000</v>
      </c>
    </row>
    <row r="15" spans="1:16" s="40" customFormat="1" ht="21" customHeight="1">
      <c r="A15" s="54"/>
      <c r="B15" s="54">
        <v>5</v>
      </c>
      <c r="C15" s="55" t="s">
        <v>92</v>
      </c>
      <c r="D15" s="54"/>
      <c r="E15" s="54">
        <v>1972</v>
      </c>
      <c r="F15" s="56" t="s">
        <v>93</v>
      </c>
      <c r="G15" s="54" t="s">
        <v>91</v>
      </c>
      <c r="H15" s="57">
        <v>2500000</v>
      </c>
      <c r="I15" s="57">
        <v>0</v>
      </c>
      <c r="J15" s="54"/>
      <c r="K15" s="54"/>
      <c r="L15" s="54"/>
      <c r="M15" s="54"/>
      <c r="N15" s="54"/>
      <c r="O15" s="54" t="s">
        <v>11</v>
      </c>
      <c r="P15" s="57">
        <v>1000000</v>
      </c>
    </row>
    <row r="16" spans="1:16" s="40" customFormat="1" ht="21" customHeight="1">
      <c r="A16" s="54"/>
      <c r="B16" s="54">
        <v>6</v>
      </c>
      <c r="C16" s="55" t="s">
        <v>94</v>
      </c>
      <c r="D16" s="54"/>
      <c r="E16" s="54">
        <v>1954</v>
      </c>
      <c r="F16" s="56" t="s">
        <v>95</v>
      </c>
      <c r="G16" s="54" t="s">
        <v>96</v>
      </c>
      <c r="H16" s="57">
        <v>2000000</v>
      </c>
      <c r="I16" s="57">
        <v>0</v>
      </c>
      <c r="J16" s="54"/>
      <c r="K16" s="54" t="s">
        <v>11</v>
      </c>
      <c r="L16" s="54"/>
      <c r="M16" s="54"/>
      <c r="N16" s="54"/>
      <c r="O16" s="54"/>
      <c r="P16" s="57">
        <v>1000000</v>
      </c>
    </row>
    <row r="17" spans="1:16" s="40" customFormat="1" ht="21" customHeight="1">
      <c r="A17" s="54"/>
      <c r="B17" s="54">
        <v>7</v>
      </c>
      <c r="C17" s="55" t="s">
        <v>97</v>
      </c>
      <c r="D17" s="54">
        <v>1976</v>
      </c>
      <c r="E17" s="54"/>
      <c r="F17" s="56" t="s">
        <v>98</v>
      </c>
      <c r="G17" s="54" t="s">
        <v>96</v>
      </c>
      <c r="H17" s="57">
        <v>3000000</v>
      </c>
      <c r="I17" s="57">
        <v>0</v>
      </c>
      <c r="J17" s="54"/>
      <c r="K17" s="54"/>
      <c r="L17" s="54"/>
      <c r="M17" s="54" t="s">
        <v>11</v>
      </c>
      <c r="N17" s="54"/>
      <c r="O17" s="54"/>
      <c r="P17" s="57">
        <v>1000000</v>
      </c>
    </row>
    <row r="18" spans="1:16" s="40" customFormat="1" ht="21" customHeight="1">
      <c r="A18" s="54"/>
      <c r="B18" s="54">
        <v>8</v>
      </c>
      <c r="C18" s="55" t="s">
        <v>99</v>
      </c>
      <c r="D18" s="54"/>
      <c r="E18" s="54">
        <v>1957</v>
      </c>
      <c r="F18" s="56" t="s">
        <v>100</v>
      </c>
      <c r="G18" s="54" t="s">
        <v>96</v>
      </c>
      <c r="H18" s="57">
        <v>2000000</v>
      </c>
      <c r="I18" s="57">
        <v>0</v>
      </c>
      <c r="J18" s="54"/>
      <c r="K18" s="54" t="s">
        <v>11</v>
      </c>
      <c r="L18" s="54"/>
      <c r="M18" s="54"/>
      <c r="N18" s="54"/>
      <c r="O18" s="54"/>
      <c r="P18" s="57">
        <v>1000000</v>
      </c>
    </row>
    <row r="19" spans="1:16" s="40" customFormat="1" ht="21" customHeight="1">
      <c r="A19" s="54"/>
      <c r="B19" s="54">
        <v>9</v>
      </c>
      <c r="C19" s="55" t="s">
        <v>101</v>
      </c>
      <c r="D19" s="54">
        <v>1996</v>
      </c>
      <c r="E19" s="54"/>
      <c r="F19" s="56" t="s">
        <v>102</v>
      </c>
      <c r="G19" s="54" t="s">
        <v>96</v>
      </c>
      <c r="H19" s="57">
        <v>9000000</v>
      </c>
      <c r="I19" s="57">
        <v>0</v>
      </c>
      <c r="J19" s="54"/>
      <c r="K19" s="54"/>
      <c r="L19" s="54"/>
      <c r="M19" s="54"/>
      <c r="N19" s="54"/>
      <c r="O19" s="54" t="s">
        <v>11</v>
      </c>
      <c r="P19" s="57">
        <v>1000000</v>
      </c>
    </row>
    <row r="20" spans="1:16" s="40" customFormat="1" ht="21" customHeight="1">
      <c r="A20" s="54"/>
      <c r="B20" s="54">
        <v>10</v>
      </c>
      <c r="C20" s="55" t="s">
        <v>103</v>
      </c>
      <c r="D20" s="54">
        <v>1986</v>
      </c>
      <c r="E20" s="54"/>
      <c r="F20" s="56" t="s">
        <v>104</v>
      </c>
      <c r="G20" s="54" t="s">
        <v>105</v>
      </c>
      <c r="H20" s="57">
        <v>3000000</v>
      </c>
      <c r="I20" s="57">
        <v>0</v>
      </c>
      <c r="J20" s="54" t="s">
        <v>11</v>
      </c>
      <c r="K20" s="54"/>
      <c r="L20" s="54"/>
      <c r="M20" s="54"/>
      <c r="N20" s="54"/>
      <c r="O20" s="54"/>
      <c r="P20" s="57">
        <v>1000000</v>
      </c>
    </row>
    <row r="21" spans="1:16" s="40" customFormat="1" ht="21" customHeight="1">
      <c r="A21" s="54"/>
      <c r="B21" s="54">
        <v>11</v>
      </c>
      <c r="C21" s="55" t="s">
        <v>106</v>
      </c>
      <c r="D21" s="54">
        <v>1988</v>
      </c>
      <c r="E21" s="54"/>
      <c r="F21" s="56" t="s">
        <v>107</v>
      </c>
      <c r="G21" s="54" t="s">
        <v>105</v>
      </c>
      <c r="H21" s="57">
        <v>2500000</v>
      </c>
      <c r="I21" s="57">
        <v>0</v>
      </c>
      <c r="J21" s="54" t="s">
        <v>11</v>
      </c>
      <c r="K21" s="54"/>
      <c r="L21" s="54"/>
      <c r="M21" s="54"/>
      <c r="N21" s="54"/>
      <c r="O21" s="54"/>
      <c r="P21" s="57">
        <v>1000000</v>
      </c>
    </row>
    <row r="22" spans="1:16" s="40" customFormat="1" ht="21" customHeight="1">
      <c r="A22" s="54"/>
      <c r="B22" s="54">
        <v>12</v>
      </c>
      <c r="C22" s="55" t="s">
        <v>108</v>
      </c>
      <c r="D22" s="54"/>
      <c r="E22" s="54">
        <v>1999</v>
      </c>
      <c r="F22" s="56" t="s">
        <v>109</v>
      </c>
      <c r="G22" s="54" t="s">
        <v>105</v>
      </c>
      <c r="H22" s="57">
        <v>4000000</v>
      </c>
      <c r="I22" s="57">
        <v>0</v>
      </c>
      <c r="J22" s="54"/>
      <c r="K22" s="54"/>
      <c r="L22" s="54"/>
      <c r="M22" s="54"/>
      <c r="N22" s="54"/>
      <c r="O22" s="54" t="s">
        <v>11</v>
      </c>
      <c r="P22" s="57">
        <v>1000000</v>
      </c>
    </row>
    <row r="23" spans="1:16" s="40" customFormat="1" ht="21" customHeight="1">
      <c r="A23" s="54"/>
      <c r="B23" s="54">
        <v>13</v>
      </c>
      <c r="C23" s="55" t="s">
        <v>110</v>
      </c>
      <c r="D23" s="54">
        <v>1990</v>
      </c>
      <c r="E23" s="54"/>
      <c r="F23" s="56" t="s">
        <v>111</v>
      </c>
      <c r="G23" s="54" t="s">
        <v>105</v>
      </c>
      <c r="H23" s="57">
        <v>4000000</v>
      </c>
      <c r="I23" s="57">
        <v>0</v>
      </c>
      <c r="J23" s="54"/>
      <c r="K23" s="54"/>
      <c r="L23" s="54"/>
      <c r="M23" s="54"/>
      <c r="N23" s="54"/>
      <c r="O23" s="54" t="s">
        <v>11</v>
      </c>
      <c r="P23" s="57">
        <v>1000000</v>
      </c>
    </row>
    <row r="24" spans="1:16" s="40" customFormat="1" ht="21" customHeight="1">
      <c r="A24" s="54"/>
      <c r="B24" s="54">
        <v>14</v>
      </c>
      <c r="C24" s="55" t="s">
        <v>112</v>
      </c>
      <c r="D24" s="54"/>
      <c r="E24" s="54">
        <v>1966</v>
      </c>
      <c r="F24" s="56" t="s">
        <v>113</v>
      </c>
      <c r="G24" s="54" t="s">
        <v>105</v>
      </c>
      <c r="H24" s="57">
        <v>3500000</v>
      </c>
      <c r="I24" s="57">
        <v>0</v>
      </c>
      <c r="J24" s="54"/>
      <c r="K24" s="54"/>
      <c r="L24" s="54"/>
      <c r="M24" s="54"/>
      <c r="N24" s="54"/>
      <c r="O24" s="54" t="s">
        <v>11</v>
      </c>
      <c r="P24" s="57">
        <v>1000000</v>
      </c>
    </row>
    <row r="25" spans="1:16" s="40" customFormat="1" ht="21" customHeight="1">
      <c r="A25" s="54"/>
      <c r="B25" s="54">
        <v>15</v>
      </c>
      <c r="C25" s="55" t="s">
        <v>114</v>
      </c>
      <c r="D25" s="54"/>
      <c r="E25" s="54">
        <v>1973</v>
      </c>
      <c r="F25" s="56" t="s">
        <v>115</v>
      </c>
      <c r="G25" s="54" t="s">
        <v>105</v>
      </c>
      <c r="H25" s="57">
        <v>3000000</v>
      </c>
      <c r="I25" s="57">
        <v>0</v>
      </c>
      <c r="J25" s="54"/>
      <c r="K25" s="54"/>
      <c r="L25" s="54"/>
      <c r="M25" s="54"/>
      <c r="N25" s="54"/>
      <c r="O25" s="54" t="s">
        <v>11</v>
      </c>
      <c r="P25" s="57">
        <v>1000000</v>
      </c>
    </row>
    <row r="26" spans="1:16" s="40" customFormat="1" ht="21" customHeight="1">
      <c r="A26" s="54"/>
      <c r="B26" s="54">
        <v>16</v>
      </c>
      <c r="C26" s="55" t="s">
        <v>116</v>
      </c>
      <c r="D26" s="54"/>
      <c r="E26" s="54">
        <v>1984</v>
      </c>
      <c r="F26" s="56" t="s">
        <v>117</v>
      </c>
      <c r="G26" s="54" t="s">
        <v>105</v>
      </c>
      <c r="H26" s="57">
        <v>4000000</v>
      </c>
      <c r="I26" s="57">
        <v>0</v>
      </c>
      <c r="J26" s="54"/>
      <c r="K26" s="54"/>
      <c r="L26" s="54"/>
      <c r="M26" s="54"/>
      <c r="N26" s="54"/>
      <c r="O26" s="54" t="s">
        <v>11</v>
      </c>
      <c r="P26" s="57">
        <v>1000000</v>
      </c>
    </row>
    <row r="27" spans="1:16" s="40" customFormat="1" ht="21" customHeight="1">
      <c r="A27" s="54"/>
      <c r="B27" s="54">
        <v>17</v>
      </c>
      <c r="C27" s="55" t="s">
        <v>118</v>
      </c>
      <c r="D27" s="54"/>
      <c r="E27" s="54">
        <v>1983</v>
      </c>
      <c r="F27" s="56" t="s">
        <v>119</v>
      </c>
      <c r="G27" s="54" t="s">
        <v>105</v>
      </c>
      <c r="H27" s="57">
        <v>3000000</v>
      </c>
      <c r="I27" s="57">
        <v>0</v>
      </c>
      <c r="J27" s="54" t="s">
        <v>11</v>
      </c>
      <c r="K27" s="54"/>
      <c r="L27" s="54"/>
      <c r="M27" s="54"/>
      <c r="N27" s="54"/>
      <c r="O27" s="54"/>
      <c r="P27" s="57">
        <v>1000000</v>
      </c>
    </row>
    <row r="28" spans="1:16" s="40" customFormat="1" ht="21" customHeight="1">
      <c r="A28" s="54"/>
      <c r="B28" s="54">
        <v>18</v>
      </c>
      <c r="C28" s="55" t="s">
        <v>120</v>
      </c>
      <c r="D28" s="54"/>
      <c r="E28" s="54">
        <v>1973</v>
      </c>
      <c r="F28" s="56" t="s">
        <v>121</v>
      </c>
      <c r="G28" s="54" t="s">
        <v>122</v>
      </c>
      <c r="H28" s="57">
        <v>4000000</v>
      </c>
      <c r="I28" s="57">
        <v>0</v>
      </c>
      <c r="J28" s="54" t="s">
        <v>11</v>
      </c>
      <c r="K28" s="54"/>
      <c r="L28" s="54"/>
      <c r="M28" s="54"/>
      <c r="N28" s="54"/>
      <c r="O28" s="54"/>
      <c r="P28" s="57">
        <v>1000000</v>
      </c>
    </row>
    <row r="29" spans="1:16" s="40" customFormat="1" ht="21" customHeight="1">
      <c r="A29" s="54"/>
      <c r="B29" s="54">
        <v>19</v>
      </c>
      <c r="C29" s="55" t="s">
        <v>123</v>
      </c>
      <c r="D29" s="54">
        <v>1960</v>
      </c>
      <c r="E29" s="54"/>
      <c r="F29" s="56" t="s">
        <v>124</v>
      </c>
      <c r="G29" s="54" t="s">
        <v>122</v>
      </c>
      <c r="H29" s="57">
        <v>4000000</v>
      </c>
      <c r="I29" s="57">
        <v>0</v>
      </c>
      <c r="J29" s="54" t="s">
        <v>11</v>
      </c>
      <c r="K29" s="54"/>
      <c r="L29" s="54"/>
      <c r="M29" s="54"/>
      <c r="N29" s="54"/>
      <c r="O29" s="54"/>
      <c r="P29" s="57">
        <v>1000000</v>
      </c>
    </row>
    <row r="30" spans="1:16" s="40" customFormat="1" ht="21" customHeight="1">
      <c r="A30" s="54"/>
      <c r="B30" s="54">
        <v>20</v>
      </c>
      <c r="C30" s="55" t="s">
        <v>125</v>
      </c>
      <c r="D30" s="54"/>
      <c r="E30" s="54">
        <v>1982</v>
      </c>
      <c r="F30" s="56" t="s">
        <v>126</v>
      </c>
      <c r="G30" s="54" t="s">
        <v>122</v>
      </c>
      <c r="H30" s="57">
        <v>4000000</v>
      </c>
      <c r="I30" s="57">
        <v>0</v>
      </c>
      <c r="J30" s="54"/>
      <c r="K30" s="54"/>
      <c r="L30" s="54"/>
      <c r="M30" s="54"/>
      <c r="N30" s="54"/>
      <c r="O30" s="54" t="s">
        <v>11</v>
      </c>
      <c r="P30" s="57">
        <v>1000000</v>
      </c>
    </row>
    <row r="31" spans="1:16" s="40" customFormat="1" ht="21" customHeight="1">
      <c r="A31" s="54"/>
      <c r="B31" s="54">
        <v>21</v>
      </c>
      <c r="C31" s="55" t="s">
        <v>127</v>
      </c>
      <c r="D31" s="54"/>
      <c r="E31" s="54">
        <v>1960</v>
      </c>
      <c r="F31" s="56" t="s">
        <v>128</v>
      </c>
      <c r="G31" s="54" t="s">
        <v>122</v>
      </c>
      <c r="H31" s="57">
        <v>3000000</v>
      </c>
      <c r="I31" s="57">
        <v>0</v>
      </c>
      <c r="J31" s="54" t="s">
        <v>11</v>
      </c>
      <c r="K31" s="54"/>
      <c r="L31" s="54"/>
      <c r="M31" s="54"/>
      <c r="N31" s="54"/>
      <c r="O31" s="54"/>
      <c r="P31" s="57">
        <v>1000000</v>
      </c>
    </row>
    <row r="32" spans="1:16" s="40" customFormat="1" ht="21" customHeight="1">
      <c r="A32" s="54"/>
      <c r="B32" s="54">
        <v>22</v>
      </c>
      <c r="C32" s="55" t="s">
        <v>129</v>
      </c>
      <c r="D32" s="54"/>
      <c r="E32" s="54">
        <v>1977</v>
      </c>
      <c r="F32" s="56" t="s">
        <v>130</v>
      </c>
      <c r="G32" s="54" t="s">
        <v>122</v>
      </c>
      <c r="H32" s="57">
        <v>4500000</v>
      </c>
      <c r="I32" s="57">
        <v>0</v>
      </c>
      <c r="J32" s="54" t="s">
        <v>11</v>
      </c>
      <c r="K32" s="54"/>
      <c r="L32" s="54"/>
      <c r="M32" s="54"/>
      <c r="N32" s="54"/>
      <c r="O32" s="54"/>
      <c r="P32" s="57">
        <v>1000000</v>
      </c>
    </row>
    <row r="33" spans="1:16" s="40" customFormat="1" ht="21" customHeight="1">
      <c r="A33" s="54"/>
      <c r="B33" s="54">
        <v>23</v>
      </c>
      <c r="C33" s="55" t="s">
        <v>131</v>
      </c>
      <c r="D33" s="54">
        <v>1970</v>
      </c>
      <c r="E33" s="54"/>
      <c r="F33" s="56" t="s">
        <v>132</v>
      </c>
      <c r="G33" s="54" t="s">
        <v>122</v>
      </c>
      <c r="H33" s="57">
        <v>4500000</v>
      </c>
      <c r="I33" s="57">
        <v>0</v>
      </c>
      <c r="J33" s="54" t="s">
        <v>11</v>
      </c>
      <c r="K33" s="54"/>
      <c r="L33" s="54"/>
      <c r="M33" s="54"/>
      <c r="N33" s="54"/>
      <c r="O33" s="54"/>
      <c r="P33" s="57">
        <v>1000000</v>
      </c>
    </row>
    <row r="34" spans="1:16" s="40" customFormat="1" ht="21" customHeight="1">
      <c r="A34" s="54"/>
      <c r="B34" s="54">
        <v>24</v>
      </c>
      <c r="C34" s="55" t="s">
        <v>133</v>
      </c>
      <c r="D34" s="54"/>
      <c r="E34" s="54">
        <v>1983</v>
      </c>
      <c r="F34" s="56" t="s">
        <v>134</v>
      </c>
      <c r="G34" s="54" t="s">
        <v>122</v>
      </c>
      <c r="H34" s="57">
        <v>3500000</v>
      </c>
      <c r="I34" s="57">
        <v>0</v>
      </c>
      <c r="J34" s="54"/>
      <c r="K34" s="54"/>
      <c r="L34" s="54"/>
      <c r="M34" s="54"/>
      <c r="N34" s="54"/>
      <c r="O34" s="54" t="s">
        <v>11</v>
      </c>
      <c r="P34" s="57">
        <v>1000000</v>
      </c>
    </row>
    <row r="35" spans="1:16" s="40" customFormat="1" ht="21" customHeight="1">
      <c r="A35" s="54"/>
      <c r="B35" s="54">
        <v>25</v>
      </c>
      <c r="C35" s="55" t="s">
        <v>135</v>
      </c>
      <c r="D35" s="54">
        <v>1976</v>
      </c>
      <c r="E35" s="54"/>
      <c r="F35" s="56" t="s">
        <v>136</v>
      </c>
      <c r="G35" s="54" t="s">
        <v>122</v>
      </c>
      <c r="H35" s="57">
        <v>5000000</v>
      </c>
      <c r="I35" s="57">
        <v>0</v>
      </c>
      <c r="J35" s="54"/>
      <c r="K35" s="54"/>
      <c r="L35" s="54"/>
      <c r="M35" s="54"/>
      <c r="N35" s="54"/>
      <c r="O35" s="54" t="s">
        <v>11</v>
      </c>
      <c r="P35" s="57">
        <v>1000000</v>
      </c>
    </row>
    <row r="36" spans="1:16" s="40" customFormat="1" ht="21" customHeight="1">
      <c r="A36" s="54"/>
      <c r="B36" s="54">
        <v>26</v>
      </c>
      <c r="C36" s="55" t="s">
        <v>137</v>
      </c>
      <c r="D36" s="54">
        <v>1995</v>
      </c>
      <c r="E36" s="54"/>
      <c r="F36" s="56" t="s">
        <v>138</v>
      </c>
      <c r="G36" s="54" t="s">
        <v>122</v>
      </c>
      <c r="H36" s="57">
        <v>4000000</v>
      </c>
      <c r="I36" s="57">
        <v>0</v>
      </c>
      <c r="J36" s="54"/>
      <c r="K36" s="54"/>
      <c r="L36" s="54"/>
      <c r="M36" s="54"/>
      <c r="N36" s="54"/>
      <c r="O36" s="54" t="s">
        <v>11</v>
      </c>
      <c r="P36" s="57">
        <v>1000000</v>
      </c>
    </row>
  </sheetData>
  <sheetProtection/>
  <mergeCells count="14">
    <mergeCell ref="H6:H7"/>
    <mergeCell ref="I6:I7"/>
    <mergeCell ref="J6:O6"/>
    <mergeCell ref="P6:P7"/>
    <mergeCell ref="A1:P1"/>
    <mergeCell ref="A2:P2"/>
    <mergeCell ref="A3:P3"/>
    <mergeCell ref="A4:P4"/>
    <mergeCell ref="A6:A7"/>
    <mergeCell ref="B6:B7"/>
    <mergeCell ref="C6:C7"/>
    <mergeCell ref="D6:E6"/>
    <mergeCell ref="F6:F7"/>
    <mergeCell ref="G6:G7"/>
  </mergeCells>
  <printOptions/>
  <pageMargins left="0.7086614173228347" right="0.4330708661417323" top="0.7480314960629921" bottom="0.6299212598425197" header="0.31496062992125984" footer="0.31496062992125984"/>
  <pageSetup horizontalDpi="600" verticalDpi="600" orientation="landscape" paperSize="9" scale="68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selection activeCell="I13" sqref="I13"/>
    </sheetView>
  </sheetViews>
  <sheetFormatPr defaultColWidth="10.28125" defaultRowHeight="15"/>
  <cols>
    <col min="1" max="2" width="6.28125" style="16" customWidth="1"/>
    <col min="3" max="3" width="24.8515625" style="16" customWidth="1"/>
    <col min="4" max="4" width="14.28125" style="18" customWidth="1"/>
    <col min="5" max="5" width="13.00390625" style="18" customWidth="1"/>
    <col min="6" max="6" width="17.00390625" style="16" customWidth="1"/>
    <col min="7" max="7" width="19.00390625" style="19" customWidth="1"/>
    <col min="8" max="8" width="11.28125" style="19" customWidth="1"/>
    <col min="9" max="9" width="11.421875" style="19" customWidth="1"/>
    <col min="10" max="14" width="9.421875" style="19" customWidth="1"/>
    <col min="15" max="15" width="9.8515625" style="19" customWidth="1"/>
    <col min="16" max="16" width="13.7109375" style="18" customWidth="1"/>
    <col min="17" max="16384" width="10.28125" style="16" customWidth="1"/>
  </cols>
  <sheetData>
    <row r="1" spans="1:16" ht="18.75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8.75">
      <c r="A2" s="101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8.75">
      <c r="A3" s="103" t="s">
        <v>55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8.75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20.25" customHeight="1"/>
    <row r="6" spans="1:16" s="59" customFormat="1" ht="30" customHeight="1">
      <c r="A6" s="104" t="s">
        <v>12</v>
      </c>
      <c r="B6" s="104" t="s">
        <v>10</v>
      </c>
      <c r="C6" s="92" t="s">
        <v>14</v>
      </c>
      <c r="D6" s="106" t="s">
        <v>15</v>
      </c>
      <c r="E6" s="107"/>
      <c r="F6" s="92" t="s">
        <v>16</v>
      </c>
      <c r="G6" s="102" t="s">
        <v>17</v>
      </c>
      <c r="H6" s="98" t="s">
        <v>18</v>
      </c>
      <c r="I6" s="98" t="s">
        <v>19</v>
      </c>
      <c r="J6" s="102" t="s">
        <v>20</v>
      </c>
      <c r="K6" s="102"/>
      <c r="L6" s="102"/>
      <c r="M6" s="102"/>
      <c r="N6" s="102"/>
      <c r="O6" s="102"/>
      <c r="P6" s="92" t="s">
        <v>21</v>
      </c>
    </row>
    <row r="7" spans="1:16" s="59" customFormat="1" ht="203.25" customHeight="1">
      <c r="A7" s="105"/>
      <c r="B7" s="105"/>
      <c r="C7" s="93"/>
      <c r="D7" s="22" t="s">
        <v>22</v>
      </c>
      <c r="E7" s="22" t="s">
        <v>23</v>
      </c>
      <c r="F7" s="93"/>
      <c r="G7" s="102"/>
      <c r="H7" s="99"/>
      <c r="I7" s="99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2" t="s">
        <v>29</v>
      </c>
      <c r="P7" s="93"/>
    </row>
    <row r="8" spans="1:16" s="61" customFormat="1" ht="16.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</row>
    <row r="9" spans="1:16" s="61" customFormat="1" ht="26.25" customHeight="1">
      <c r="A9" s="62"/>
      <c r="B9" s="62"/>
      <c r="C9" s="62" t="s">
        <v>3</v>
      </c>
      <c r="D9" s="63">
        <f>D10+D12+D62+D91+D99+D117+D127</f>
        <v>34</v>
      </c>
      <c r="E9" s="63">
        <f aca="true" t="shared" si="0" ref="E9:P9">E10+E12+E62+E91+E99+E117+E127</f>
        <v>78</v>
      </c>
      <c r="F9" s="63"/>
      <c r="G9" s="63"/>
      <c r="H9" s="63"/>
      <c r="I9" s="63"/>
      <c r="J9" s="63">
        <f t="shared" si="0"/>
        <v>30</v>
      </c>
      <c r="K9" s="63">
        <f t="shared" si="0"/>
        <v>10</v>
      </c>
      <c r="L9" s="63">
        <f t="shared" si="0"/>
        <v>0</v>
      </c>
      <c r="M9" s="63">
        <f t="shared" si="0"/>
        <v>6</v>
      </c>
      <c r="N9" s="63">
        <f t="shared" si="0"/>
        <v>0</v>
      </c>
      <c r="O9" s="63">
        <f t="shared" si="0"/>
        <v>66</v>
      </c>
      <c r="P9" s="64">
        <f t="shared" si="0"/>
        <v>112000000</v>
      </c>
    </row>
    <row r="10" spans="1:16" s="40" customFormat="1" ht="15.75">
      <c r="A10" s="22">
        <v>1</v>
      </c>
      <c r="B10" s="22"/>
      <c r="C10" s="43" t="s">
        <v>141</v>
      </c>
      <c r="D10" s="22">
        <f aca="true" t="shared" si="1" ref="D10:N10">COUNTA(D11:D11)</f>
        <v>1</v>
      </c>
      <c r="E10" s="22">
        <f t="shared" si="1"/>
        <v>0</v>
      </c>
      <c r="F10" s="22"/>
      <c r="G10" s="22"/>
      <c r="H10" s="31"/>
      <c r="I10" s="31"/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1</v>
      </c>
      <c r="N10" s="22">
        <f t="shared" si="1"/>
        <v>0</v>
      </c>
      <c r="O10" s="22">
        <f>COUNTA(O11:O11)</f>
        <v>0</v>
      </c>
      <c r="P10" s="32">
        <f>SUM(P11:P11)</f>
        <v>1000000</v>
      </c>
    </row>
    <row r="11" spans="1:16" s="40" customFormat="1" ht="19.5" customHeight="1">
      <c r="A11" s="34"/>
      <c r="B11" s="34">
        <v>1</v>
      </c>
      <c r="C11" s="35" t="s">
        <v>142</v>
      </c>
      <c r="D11" s="48" t="s">
        <v>143</v>
      </c>
      <c r="E11" s="48"/>
      <c r="F11" s="48" t="s">
        <v>144</v>
      </c>
      <c r="G11" s="34" t="s">
        <v>54</v>
      </c>
      <c r="H11" s="39">
        <v>3000000</v>
      </c>
      <c r="I11" s="39">
        <v>800000</v>
      </c>
      <c r="J11" s="38"/>
      <c r="K11" s="38"/>
      <c r="L11" s="38"/>
      <c r="M11" s="38" t="s">
        <v>11</v>
      </c>
      <c r="N11" s="38"/>
      <c r="O11" s="38"/>
      <c r="P11" s="39">
        <v>1000000</v>
      </c>
    </row>
    <row r="12" spans="1:16" s="40" customFormat="1" ht="15.75">
      <c r="A12" s="22">
        <v>2</v>
      </c>
      <c r="B12" s="22"/>
      <c r="C12" s="43" t="s">
        <v>145</v>
      </c>
      <c r="D12" s="22">
        <f aca="true" t="shared" si="2" ref="D12:O12">COUNTA(D13:D61)</f>
        <v>13</v>
      </c>
      <c r="E12" s="22">
        <f t="shared" si="2"/>
        <v>36</v>
      </c>
      <c r="F12" s="22"/>
      <c r="G12" s="22"/>
      <c r="H12" s="32"/>
      <c r="I12" s="32"/>
      <c r="J12" s="22">
        <f t="shared" si="2"/>
        <v>24</v>
      </c>
      <c r="K12" s="22">
        <f t="shared" si="2"/>
        <v>6</v>
      </c>
      <c r="L12" s="22">
        <f t="shared" si="2"/>
        <v>0</v>
      </c>
      <c r="M12" s="22">
        <f t="shared" si="2"/>
        <v>2</v>
      </c>
      <c r="N12" s="22">
        <f t="shared" si="2"/>
        <v>0</v>
      </c>
      <c r="O12" s="22">
        <f t="shared" si="2"/>
        <v>17</v>
      </c>
      <c r="P12" s="32">
        <f>SUM(P13:P61)</f>
        <v>49000000</v>
      </c>
    </row>
    <row r="13" spans="1:16" s="40" customFormat="1" ht="15.75">
      <c r="A13" s="65"/>
      <c r="B13" s="65">
        <v>2</v>
      </c>
      <c r="C13" s="66" t="s">
        <v>146</v>
      </c>
      <c r="D13" s="67"/>
      <c r="E13" s="68" t="s">
        <v>147</v>
      </c>
      <c r="F13" s="68" t="s">
        <v>148</v>
      </c>
      <c r="G13" s="69" t="s">
        <v>149</v>
      </c>
      <c r="H13" s="70">
        <v>1000000</v>
      </c>
      <c r="I13" s="70">
        <v>500000</v>
      </c>
      <c r="J13" s="38" t="s">
        <v>11</v>
      </c>
      <c r="K13" s="38"/>
      <c r="L13" s="38"/>
      <c r="M13" s="38"/>
      <c r="N13" s="38"/>
      <c r="O13" s="38"/>
      <c r="P13" s="39">
        <v>1000000</v>
      </c>
    </row>
    <row r="14" spans="1:16" s="40" customFormat="1" ht="15.75">
      <c r="A14" s="65"/>
      <c r="B14" s="65">
        <v>3</v>
      </c>
      <c r="C14" s="71" t="s">
        <v>150</v>
      </c>
      <c r="D14" s="67"/>
      <c r="E14" s="68" t="s">
        <v>151</v>
      </c>
      <c r="F14" s="68" t="s">
        <v>152</v>
      </c>
      <c r="G14" s="69" t="s">
        <v>149</v>
      </c>
      <c r="H14" s="70">
        <v>1200000</v>
      </c>
      <c r="I14" s="70">
        <v>500000</v>
      </c>
      <c r="J14" s="38" t="s">
        <v>11</v>
      </c>
      <c r="K14" s="38"/>
      <c r="L14" s="38"/>
      <c r="M14" s="38"/>
      <c r="N14" s="38"/>
      <c r="O14" s="38"/>
      <c r="P14" s="39">
        <v>1000000</v>
      </c>
    </row>
    <row r="15" spans="1:16" s="40" customFormat="1" ht="15.75">
      <c r="A15" s="65"/>
      <c r="B15" s="65">
        <v>4</v>
      </c>
      <c r="C15" s="71" t="s">
        <v>153</v>
      </c>
      <c r="D15" s="67"/>
      <c r="E15" s="68" t="s">
        <v>154</v>
      </c>
      <c r="F15" s="68" t="s">
        <v>155</v>
      </c>
      <c r="G15" s="69" t="s">
        <v>149</v>
      </c>
      <c r="H15" s="70">
        <v>3000000</v>
      </c>
      <c r="I15" s="70">
        <v>500000</v>
      </c>
      <c r="J15" s="38" t="s">
        <v>11</v>
      </c>
      <c r="K15" s="38"/>
      <c r="L15" s="38"/>
      <c r="M15" s="38"/>
      <c r="N15" s="38"/>
      <c r="O15" s="38"/>
      <c r="P15" s="39">
        <v>1000000</v>
      </c>
    </row>
    <row r="16" spans="1:16" s="40" customFormat="1" ht="15.75">
      <c r="A16" s="65"/>
      <c r="B16" s="65">
        <v>5</v>
      </c>
      <c r="C16" s="71" t="s">
        <v>156</v>
      </c>
      <c r="D16" s="67"/>
      <c r="E16" s="68" t="s">
        <v>157</v>
      </c>
      <c r="F16" s="68" t="s">
        <v>158</v>
      </c>
      <c r="G16" s="69" t="s">
        <v>149</v>
      </c>
      <c r="H16" s="70">
        <v>3000000</v>
      </c>
      <c r="I16" s="70">
        <v>600000</v>
      </c>
      <c r="J16" s="38" t="s">
        <v>11</v>
      </c>
      <c r="K16" s="38"/>
      <c r="L16" s="38"/>
      <c r="M16" s="38"/>
      <c r="N16" s="38"/>
      <c r="O16" s="38"/>
      <c r="P16" s="39">
        <v>1000000</v>
      </c>
    </row>
    <row r="17" spans="1:16" s="40" customFormat="1" ht="15.75">
      <c r="A17" s="65"/>
      <c r="B17" s="65">
        <v>6</v>
      </c>
      <c r="C17" s="71" t="s">
        <v>159</v>
      </c>
      <c r="D17" s="68" t="s">
        <v>160</v>
      </c>
      <c r="E17" s="68"/>
      <c r="F17" s="68" t="s">
        <v>161</v>
      </c>
      <c r="G17" s="69" t="s">
        <v>149</v>
      </c>
      <c r="H17" s="70">
        <v>6000000</v>
      </c>
      <c r="I17" s="70">
        <v>0</v>
      </c>
      <c r="J17" s="38"/>
      <c r="K17" s="38"/>
      <c r="L17" s="38"/>
      <c r="M17" s="38" t="s">
        <v>11</v>
      </c>
      <c r="N17" s="38"/>
      <c r="O17" s="38"/>
      <c r="P17" s="39">
        <v>1000000</v>
      </c>
    </row>
    <row r="18" spans="1:16" s="40" customFormat="1" ht="15.75">
      <c r="A18" s="65"/>
      <c r="B18" s="65">
        <v>7</v>
      </c>
      <c r="C18" s="66" t="s">
        <v>162</v>
      </c>
      <c r="D18" s="68" t="s">
        <v>163</v>
      </c>
      <c r="E18" s="68"/>
      <c r="F18" s="68" t="s">
        <v>164</v>
      </c>
      <c r="G18" s="69" t="s">
        <v>149</v>
      </c>
      <c r="H18" s="70">
        <v>7000000</v>
      </c>
      <c r="I18" s="70">
        <v>0</v>
      </c>
      <c r="J18" s="38"/>
      <c r="K18" s="38"/>
      <c r="L18" s="38"/>
      <c r="M18" s="38"/>
      <c r="N18" s="38"/>
      <c r="O18" s="38" t="s">
        <v>11</v>
      </c>
      <c r="P18" s="39">
        <v>1000000</v>
      </c>
    </row>
    <row r="19" spans="1:16" s="40" customFormat="1" ht="15.75">
      <c r="A19" s="65"/>
      <c r="B19" s="65">
        <v>8</v>
      </c>
      <c r="C19" s="71" t="s">
        <v>165</v>
      </c>
      <c r="D19" s="68"/>
      <c r="E19" s="68" t="s">
        <v>166</v>
      </c>
      <c r="F19" s="68" t="s">
        <v>167</v>
      </c>
      <c r="G19" s="69" t="s">
        <v>168</v>
      </c>
      <c r="H19" s="70">
        <v>1500000</v>
      </c>
      <c r="I19" s="70">
        <v>300000</v>
      </c>
      <c r="J19" s="38"/>
      <c r="K19" s="38" t="s">
        <v>11</v>
      </c>
      <c r="L19" s="38"/>
      <c r="M19" s="38"/>
      <c r="N19" s="38"/>
      <c r="O19" s="38"/>
      <c r="P19" s="39">
        <v>1000000</v>
      </c>
    </row>
    <row r="20" spans="1:16" s="33" customFormat="1" ht="15.75">
      <c r="A20" s="65"/>
      <c r="B20" s="65">
        <v>9</v>
      </c>
      <c r="C20" s="71" t="s">
        <v>169</v>
      </c>
      <c r="D20" s="68" t="s">
        <v>170</v>
      </c>
      <c r="E20" s="68"/>
      <c r="F20" s="68" t="s">
        <v>171</v>
      </c>
      <c r="G20" s="69" t="s">
        <v>149</v>
      </c>
      <c r="H20" s="70">
        <v>2500000</v>
      </c>
      <c r="I20" s="70">
        <v>600000</v>
      </c>
      <c r="J20" s="38" t="s">
        <v>11</v>
      </c>
      <c r="K20" s="38"/>
      <c r="L20" s="38"/>
      <c r="M20" s="38"/>
      <c r="N20" s="38"/>
      <c r="O20" s="38"/>
      <c r="P20" s="39">
        <v>1000000</v>
      </c>
    </row>
    <row r="21" spans="1:16" s="40" customFormat="1" ht="15.75">
      <c r="A21" s="65"/>
      <c r="B21" s="65">
        <v>10</v>
      </c>
      <c r="C21" s="71" t="s">
        <v>172</v>
      </c>
      <c r="D21" s="68" t="s">
        <v>173</v>
      </c>
      <c r="E21" s="68"/>
      <c r="F21" s="68" t="s">
        <v>174</v>
      </c>
      <c r="G21" s="69" t="s">
        <v>168</v>
      </c>
      <c r="H21" s="70">
        <v>3500000</v>
      </c>
      <c r="I21" s="70">
        <v>300000</v>
      </c>
      <c r="J21" s="38" t="s">
        <v>11</v>
      </c>
      <c r="K21" s="38"/>
      <c r="L21" s="38"/>
      <c r="M21" s="34"/>
      <c r="N21" s="38"/>
      <c r="O21" s="38"/>
      <c r="P21" s="39">
        <v>1000000</v>
      </c>
    </row>
    <row r="22" spans="1:16" s="40" customFormat="1" ht="15.75">
      <c r="A22" s="65"/>
      <c r="B22" s="65">
        <v>11</v>
      </c>
      <c r="C22" s="71" t="s">
        <v>175</v>
      </c>
      <c r="D22" s="68"/>
      <c r="E22" s="68" t="s">
        <v>176</v>
      </c>
      <c r="F22" s="68" t="s">
        <v>177</v>
      </c>
      <c r="G22" s="69" t="s">
        <v>168</v>
      </c>
      <c r="H22" s="70">
        <v>5000000</v>
      </c>
      <c r="I22" s="70">
        <v>0</v>
      </c>
      <c r="J22" s="38" t="s">
        <v>11</v>
      </c>
      <c r="K22" s="38"/>
      <c r="L22" s="38"/>
      <c r="M22" s="38"/>
      <c r="N22" s="38"/>
      <c r="O22" s="34"/>
      <c r="P22" s="39">
        <v>1000000</v>
      </c>
    </row>
    <row r="23" spans="1:16" s="40" customFormat="1" ht="15.75">
      <c r="A23" s="65"/>
      <c r="B23" s="65">
        <v>12</v>
      </c>
      <c r="C23" s="71" t="s">
        <v>178</v>
      </c>
      <c r="D23" s="68" t="s">
        <v>179</v>
      </c>
      <c r="E23" s="68"/>
      <c r="F23" s="68" t="s">
        <v>180</v>
      </c>
      <c r="G23" s="69" t="s">
        <v>149</v>
      </c>
      <c r="H23" s="70">
        <v>7000000</v>
      </c>
      <c r="I23" s="70">
        <v>0</v>
      </c>
      <c r="J23" s="38"/>
      <c r="K23" s="38"/>
      <c r="L23" s="38"/>
      <c r="M23" s="38" t="s">
        <v>11</v>
      </c>
      <c r="N23" s="38"/>
      <c r="O23" s="34"/>
      <c r="P23" s="39">
        <v>1000000</v>
      </c>
    </row>
    <row r="24" spans="1:16" s="40" customFormat="1" ht="15.75">
      <c r="A24" s="65"/>
      <c r="B24" s="65">
        <v>13</v>
      </c>
      <c r="C24" s="71" t="s">
        <v>181</v>
      </c>
      <c r="D24" s="68"/>
      <c r="E24" s="68" t="s">
        <v>182</v>
      </c>
      <c r="F24" s="68" t="s">
        <v>183</v>
      </c>
      <c r="G24" s="69" t="s">
        <v>149</v>
      </c>
      <c r="H24" s="70">
        <v>6000000</v>
      </c>
      <c r="I24" s="70">
        <v>500000</v>
      </c>
      <c r="J24" s="38"/>
      <c r="K24" s="38"/>
      <c r="L24" s="38"/>
      <c r="M24" s="38"/>
      <c r="N24" s="38"/>
      <c r="O24" s="38" t="s">
        <v>11</v>
      </c>
      <c r="P24" s="39">
        <v>1000000</v>
      </c>
    </row>
    <row r="25" spans="1:16" s="40" customFormat="1" ht="15.75">
      <c r="A25" s="65"/>
      <c r="B25" s="65">
        <v>14</v>
      </c>
      <c r="C25" s="71" t="s">
        <v>184</v>
      </c>
      <c r="D25" s="68"/>
      <c r="E25" s="68" t="s">
        <v>185</v>
      </c>
      <c r="F25" s="68" t="s">
        <v>186</v>
      </c>
      <c r="G25" s="69" t="s">
        <v>149</v>
      </c>
      <c r="H25" s="70">
        <v>6000000</v>
      </c>
      <c r="I25" s="70">
        <v>0</v>
      </c>
      <c r="J25" s="38"/>
      <c r="K25" s="38"/>
      <c r="L25" s="38"/>
      <c r="M25" s="38"/>
      <c r="N25" s="38"/>
      <c r="O25" s="38" t="s">
        <v>11</v>
      </c>
      <c r="P25" s="39">
        <v>1000000</v>
      </c>
    </row>
    <row r="26" spans="1:16" s="40" customFormat="1" ht="15.75">
      <c r="A26" s="65"/>
      <c r="B26" s="65">
        <v>15</v>
      </c>
      <c r="C26" s="71" t="s">
        <v>187</v>
      </c>
      <c r="D26" s="68"/>
      <c r="E26" s="68" t="s">
        <v>188</v>
      </c>
      <c r="F26" s="68" t="s">
        <v>189</v>
      </c>
      <c r="G26" s="69" t="s">
        <v>149</v>
      </c>
      <c r="H26" s="70">
        <v>6000000</v>
      </c>
      <c r="I26" s="70">
        <v>500000</v>
      </c>
      <c r="J26" s="38"/>
      <c r="K26" s="38"/>
      <c r="L26" s="38"/>
      <c r="M26" s="38"/>
      <c r="N26" s="38"/>
      <c r="O26" s="38" t="s">
        <v>11</v>
      </c>
      <c r="P26" s="39">
        <v>1000000</v>
      </c>
    </row>
    <row r="27" spans="1:16" s="40" customFormat="1" ht="15.75">
      <c r="A27" s="65"/>
      <c r="B27" s="65">
        <v>16</v>
      </c>
      <c r="C27" s="66" t="s">
        <v>190</v>
      </c>
      <c r="D27" s="68"/>
      <c r="E27" s="68" t="s">
        <v>191</v>
      </c>
      <c r="F27" s="68" t="s">
        <v>192</v>
      </c>
      <c r="G27" s="69" t="s">
        <v>193</v>
      </c>
      <c r="H27" s="70">
        <v>5000000</v>
      </c>
      <c r="I27" s="70">
        <v>700000</v>
      </c>
      <c r="J27" s="38"/>
      <c r="K27" s="38"/>
      <c r="L27" s="38"/>
      <c r="M27" s="38"/>
      <c r="N27" s="38"/>
      <c r="O27" s="38" t="s">
        <v>11</v>
      </c>
      <c r="P27" s="39">
        <v>1000000</v>
      </c>
    </row>
    <row r="28" spans="1:16" s="40" customFormat="1" ht="15.75">
      <c r="A28" s="65"/>
      <c r="B28" s="65">
        <v>17</v>
      </c>
      <c r="C28" s="66" t="s">
        <v>194</v>
      </c>
      <c r="D28" s="68" t="s">
        <v>195</v>
      </c>
      <c r="E28" s="68"/>
      <c r="F28" s="68" t="s">
        <v>196</v>
      </c>
      <c r="G28" s="69" t="s">
        <v>193</v>
      </c>
      <c r="H28" s="70">
        <v>2500000</v>
      </c>
      <c r="I28" s="70">
        <v>500000</v>
      </c>
      <c r="J28" s="38"/>
      <c r="K28" s="38"/>
      <c r="L28" s="38"/>
      <c r="M28" s="38"/>
      <c r="N28" s="38"/>
      <c r="O28" s="38" t="s">
        <v>11</v>
      </c>
      <c r="P28" s="39">
        <v>1000000</v>
      </c>
    </row>
    <row r="29" spans="1:16" s="40" customFormat="1" ht="15.75">
      <c r="A29" s="65"/>
      <c r="B29" s="65">
        <v>18</v>
      </c>
      <c r="C29" s="66" t="s">
        <v>197</v>
      </c>
      <c r="D29" s="68"/>
      <c r="E29" s="68" t="s">
        <v>198</v>
      </c>
      <c r="F29" s="68" t="s">
        <v>199</v>
      </c>
      <c r="G29" s="69" t="s">
        <v>200</v>
      </c>
      <c r="H29" s="70">
        <v>5000000</v>
      </c>
      <c r="I29" s="70">
        <v>600000</v>
      </c>
      <c r="J29" s="38" t="s">
        <v>11</v>
      </c>
      <c r="K29" s="38"/>
      <c r="L29" s="38"/>
      <c r="M29" s="38"/>
      <c r="N29" s="38"/>
      <c r="O29" s="38"/>
      <c r="P29" s="39">
        <v>1000000</v>
      </c>
    </row>
    <row r="30" spans="1:16" s="40" customFormat="1" ht="15.75">
      <c r="A30" s="65"/>
      <c r="B30" s="65">
        <v>19</v>
      </c>
      <c r="C30" s="66" t="s">
        <v>201</v>
      </c>
      <c r="D30" s="68"/>
      <c r="E30" s="68" t="s">
        <v>202</v>
      </c>
      <c r="F30" s="68" t="s">
        <v>203</v>
      </c>
      <c r="G30" s="69" t="s">
        <v>200</v>
      </c>
      <c r="H30" s="70">
        <v>2000000</v>
      </c>
      <c r="I30" s="70">
        <v>600000</v>
      </c>
      <c r="J30" s="38" t="s">
        <v>11</v>
      </c>
      <c r="K30" s="38"/>
      <c r="L30" s="38"/>
      <c r="M30" s="38"/>
      <c r="N30" s="38"/>
      <c r="O30" s="38"/>
      <c r="P30" s="39">
        <v>1000000</v>
      </c>
    </row>
    <row r="31" spans="1:16" s="40" customFormat="1" ht="15.75">
      <c r="A31" s="65"/>
      <c r="B31" s="65">
        <v>20</v>
      </c>
      <c r="C31" s="66" t="s">
        <v>204</v>
      </c>
      <c r="D31" s="68"/>
      <c r="E31" s="68" t="s">
        <v>205</v>
      </c>
      <c r="F31" s="68" t="s">
        <v>206</v>
      </c>
      <c r="G31" s="69" t="s">
        <v>207</v>
      </c>
      <c r="H31" s="70">
        <v>6000000</v>
      </c>
      <c r="I31" s="70">
        <v>600000</v>
      </c>
      <c r="J31" s="38"/>
      <c r="K31" s="38"/>
      <c r="L31" s="38"/>
      <c r="M31" s="38"/>
      <c r="N31" s="38"/>
      <c r="O31" s="38" t="s">
        <v>11</v>
      </c>
      <c r="P31" s="39">
        <v>1000000</v>
      </c>
    </row>
    <row r="32" spans="1:16" s="40" customFormat="1" ht="15.75">
      <c r="A32" s="65"/>
      <c r="B32" s="65">
        <v>21</v>
      </c>
      <c r="C32" s="66" t="s">
        <v>208</v>
      </c>
      <c r="D32" s="68"/>
      <c r="E32" s="68" t="s">
        <v>209</v>
      </c>
      <c r="F32" s="68" t="s">
        <v>210</v>
      </c>
      <c r="G32" s="69" t="s">
        <v>207</v>
      </c>
      <c r="H32" s="70">
        <v>4000000</v>
      </c>
      <c r="I32" s="70">
        <v>500000</v>
      </c>
      <c r="J32" s="38"/>
      <c r="K32" s="38"/>
      <c r="L32" s="38"/>
      <c r="M32" s="38"/>
      <c r="N32" s="38"/>
      <c r="O32" s="38" t="s">
        <v>11</v>
      </c>
      <c r="P32" s="39">
        <v>1000000</v>
      </c>
    </row>
    <row r="33" spans="1:16" s="40" customFormat="1" ht="15.75">
      <c r="A33" s="65"/>
      <c r="B33" s="65">
        <v>22</v>
      </c>
      <c r="C33" s="71" t="s">
        <v>211</v>
      </c>
      <c r="D33" s="68"/>
      <c r="E33" s="68" t="s">
        <v>212</v>
      </c>
      <c r="F33" s="68" t="s">
        <v>213</v>
      </c>
      <c r="G33" s="69" t="s">
        <v>214</v>
      </c>
      <c r="H33" s="70">
        <v>4000000</v>
      </c>
      <c r="I33" s="70">
        <v>600000</v>
      </c>
      <c r="J33" s="38" t="s">
        <v>11</v>
      </c>
      <c r="K33" s="38"/>
      <c r="L33" s="38"/>
      <c r="M33" s="38"/>
      <c r="N33" s="38"/>
      <c r="O33" s="38"/>
      <c r="P33" s="39">
        <v>1000000</v>
      </c>
    </row>
    <row r="34" spans="1:16" s="40" customFormat="1" ht="15.75">
      <c r="A34" s="65"/>
      <c r="B34" s="65">
        <v>23</v>
      </c>
      <c r="C34" s="71" t="s">
        <v>215</v>
      </c>
      <c r="D34" s="68"/>
      <c r="E34" s="68" t="s">
        <v>216</v>
      </c>
      <c r="F34" s="68" t="s">
        <v>217</v>
      </c>
      <c r="G34" s="69" t="s">
        <v>214</v>
      </c>
      <c r="H34" s="70">
        <v>3000000</v>
      </c>
      <c r="I34" s="70">
        <v>500000</v>
      </c>
      <c r="J34" s="38"/>
      <c r="K34" s="38" t="s">
        <v>11</v>
      </c>
      <c r="L34" s="38"/>
      <c r="M34" s="38"/>
      <c r="N34" s="38"/>
      <c r="O34" s="38"/>
      <c r="P34" s="39">
        <v>1000000</v>
      </c>
    </row>
    <row r="35" spans="1:16" s="40" customFormat="1" ht="15.75">
      <c r="A35" s="65"/>
      <c r="B35" s="65">
        <v>24</v>
      </c>
      <c r="C35" s="71" t="s">
        <v>218</v>
      </c>
      <c r="D35" s="68"/>
      <c r="E35" s="68" t="s">
        <v>219</v>
      </c>
      <c r="F35" s="68" t="s">
        <v>220</v>
      </c>
      <c r="G35" s="69" t="s">
        <v>214</v>
      </c>
      <c r="H35" s="70">
        <v>5000000</v>
      </c>
      <c r="I35" s="70">
        <v>0</v>
      </c>
      <c r="J35" s="38" t="s">
        <v>11</v>
      </c>
      <c r="K35" s="38"/>
      <c r="L35" s="38"/>
      <c r="M35" s="38"/>
      <c r="N35" s="38"/>
      <c r="O35" s="38"/>
      <c r="P35" s="39">
        <v>1000000</v>
      </c>
    </row>
    <row r="36" spans="1:16" s="40" customFormat="1" ht="15.75">
      <c r="A36" s="65"/>
      <c r="B36" s="65">
        <v>25</v>
      </c>
      <c r="C36" s="71" t="s">
        <v>221</v>
      </c>
      <c r="D36" s="68"/>
      <c r="E36" s="68" t="s">
        <v>222</v>
      </c>
      <c r="F36" s="68" t="s">
        <v>223</v>
      </c>
      <c r="G36" s="69" t="s">
        <v>214</v>
      </c>
      <c r="H36" s="70">
        <v>5000000</v>
      </c>
      <c r="I36" s="70">
        <v>0</v>
      </c>
      <c r="J36" s="38" t="s">
        <v>11</v>
      </c>
      <c r="K36" s="38"/>
      <c r="L36" s="38"/>
      <c r="M36" s="38"/>
      <c r="N36" s="38"/>
      <c r="O36" s="38"/>
      <c r="P36" s="39">
        <v>1000000</v>
      </c>
    </row>
    <row r="37" spans="1:16" s="40" customFormat="1" ht="15.75">
      <c r="A37" s="65"/>
      <c r="B37" s="65">
        <v>26</v>
      </c>
      <c r="C37" s="71" t="s">
        <v>224</v>
      </c>
      <c r="D37" s="68"/>
      <c r="E37" s="68" t="s">
        <v>225</v>
      </c>
      <c r="F37" s="68" t="s">
        <v>226</v>
      </c>
      <c r="G37" s="69" t="s">
        <v>214</v>
      </c>
      <c r="H37" s="70">
        <v>3000000</v>
      </c>
      <c r="I37" s="70">
        <v>500000</v>
      </c>
      <c r="J37" s="38"/>
      <c r="K37" s="38" t="s">
        <v>11</v>
      </c>
      <c r="L37" s="38"/>
      <c r="M37" s="38"/>
      <c r="N37" s="38"/>
      <c r="O37" s="38"/>
      <c r="P37" s="39">
        <v>1000000</v>
      </c>
    </row>
    <row r="38" spans="1:16" s="40" customFormat="1" ht="15.75">
      <c r="A38" s="65"/>
      <c r="B38" s="65">
        <v>27</v>
      </c>
      <c r="C38" s="71" t="s">
        <v>227</v>
      </c>
      <c r="D38" s="68"/>
      <c r="E38" s="68" t="s">
        <v>228</v>
      </c>
      <c r="F38" s="68" t="s">
        <v>229</v>
      </c>
      <c r="G38" s="69" t="s">
        <v>214</v>
      </c>
      <c r="H38" s="70">
        <v>5000000</v>
      </c>
      <c r="I38" s="70">
        <v>500000</v>
      </c>
      <c r="J38" s="38"/>
      <c r="K38" s="38" t="s">
        <v>11</v>
      </c>
      <c r="L38" s="38"/>
      <c r="M38" s="38"/>
      <c r="N38" s="38"/>
      <c r="O38" s="38"/>
      <c r="P38" s="39">
        <v>1000000</v>
      </c>
    </row>
    <row r="39" spans="1:16" s="40" customFormat="1" ht="15.75">
      <c r="A39" s="65"/>
      <c r="B39" s="65">
        <v>28</v>
      </c>
      <c r="C39" s="71" t="s">
        <v>215</v>
      </c>
      <c r="D39" s="68"/>
      <c r="E39" s="68" t="s">
        <v>230</v>
      </c>
      <c r="F39" s="68" t="s">
        <v>231</v>
      </c>
      <c r="G39" s="69" t="s">
        <v>214</v>
      </c>
      <c r="H39" s="70">
        <v>5000000</v>
      </c>
      <c r="I39" s="70">
        <v>500000</v>
      </c>
      <c r="J39" s="38" t="s">
        <v>11</v>
      </c>
      <c r="K39" s="38"/>
      <c r="L39" s="38"/>
      <c r="M39" s="38"/>
      <c r="N39" s="38"/>
      <c r="O39" s="38"/>
      <c r="P39" s="39">
        <v>1000000</v>
      </c>
    </row>
    <row r="40" spans="1:16" s="40" customFormat="1" ht="15.75">
      <c r="A40" s="65"/>
      <c r="B40" s="65">
        <v>29</v>
      </c>
      <c r="C40" s="71" t="s">
        <v>232</v>
      </c>
      <c r="D40" s="68" t="s">
        <v>233</v>
      </c>
      <c r="E40" s="68"/>
      <c r="F40" s="68" t="s">
        <v>234</v>
      </c>
      <c r="G40" s="69" t="s">
        <v>235</v>
      </c>
      <c r="H40" s="70">
        <v>5000000</v>
      </c>
      <c r="I40" s="70">
        <v>500000</v>
      </c>
      <c r="J40" s="38" t="s">
        <v>11</v>
      </c>
      <c r="K40" s="38"/>
      <c r="L40" s="38"/>
      <c r="M40" s="38"/>
      <c r="N40" s="38"/>
      <c r="O40" s="38"/>
      <c r="P40" s="39">
        <v>1000000</v>
      </c>
    </row>
    <row r="41" spans="1:16" s="40" customFormat="1" ht="15.75">
      <c r="A41" s="65"/>
      <c r="B41" s="65">
        <v>30</v>
      </c>
      <c r="C41" s="71" t="s">
        <v>236</v>
      </c>
      <c r="D41" s="68" t="s">
        <v>237</v>
      </c>
      <c r="E41" s="68"/>
      <c r="F41" s="68" t="s">
        <v>238</v>
      </c>
      <c r="G41" s="69" t="s">
        <v>235</v>
      </c>
      <c r="H41" s="70">
        <v>4000000</v>
      </c>
      <c r="I41" s="70">
        <v>700000</v>
      </c>
      <c r="J41" s="38" t="s">
        <v>11</v>
      </c>
      <c r="K41" s="38"/>
      <c r="L41" s="38"/>
      <c r="M41" s="38"/>
      <c r="N41" s="38"/>
      <c r="O41" s="38"/>
      <c r="P41" s="39">
        <v>1000000</v>
      </c>
    </row>
    <row r="42" spans="1:16" s="40" customFormat="1" ht="15.75">
      <c r="A42" s="65"/>
      <c r="B42" s="65">
        <v>31</v>
      </c>
      <c r="C42" s="71" t="s">
        <v>239</v>
      </c>
      <c r="D42" s="68" t="s">
        <v>240</v>
      </c>
      <c r="E42" s="68"/>
      <c r="F42" s="68" t="s">
        <v>241</v>
      </c>
      <c r="G42" s="69" t="s">
        <v>235</v>
      </c>
      <c r="H42" s="70">
        <v>5000000</v>
      </c>
      <c r="I42" s="70">
        <v>600000</v>
      </c>
      <c r="J42" s="34" t="s">
        <v>11</v>
      </c>
      <c r="K42" s="34"/>
      <c r="L42" s="34"/>
      <c r="M42" s="34"/>
      <c r="N42" s="34"/>
      <c r="O42" s="34"/>
      <c r="P42" s="39">
        <v>1000000</v>
      </c>
    </row>
    <row r="43" spans="1:16" s="40" customFormat="1" ht="15.75">
      <c r="A43" s="65"/>
      <c r="B43" s="65">
        <v>32</v>
      </c>
      <c r="C43" s="71" t="s">
        <v>242</v>
      </c>
      <c r="D43" s="68"/>
      <c r="E43" s="68" t="s">
        <v>243</v>
      </c>
      <c r="F43" s="68" t="s">
        <v>244</v>
      </c>
      <c r="G43" s="69" t="s">
        <v>245</v>
      </c>
      <c r="H43" s="70">
        <v>4000000</v>
      </c>
      <c r="I43" s="70">
        <v>0</v>
      </c>
      <c r="J43" s="34" t="s">
        <v>11</v>
      </c>
      <c r="K43" s="34"/>
      <c r="L43" s="34"/>
      <c r="M43" s="34"/>
      <c r="N43" s="34"/>
      <c r="O43" s="34"/>
      <c r="P43" s="39">
        <v>1000000</v>
      </c>
    </row>
    <row r="44" spans="1:16" s="40" customFormat="1" ht="15.75">
      <c r="A44" s="65"/>
      <c r="B44" s="65">
        <v>33</v>
      </c>
      <c r="C44" s="71" t="s">
        <v>246</v>
      </c>
      <c r="D44" s="68"/>
      <c r="E44" s="68" t="s">
        <v>247</v>
      </c>
      <c r="F44" s="68" t="s">
        <v>248</v>
      </c>
      <c r="G44" s="69" t="s">
        <v>245</v>
      </c>
      <c r="H44" s="70">
        <v>3000000</v>
      </c>
      <c r="I44" s="70">
        <v>600000</v>
      </c>
      <c r="J44" s="34" t="s">
        <v>11</v>
      </c>
      <c r="K44" s="34"/>
      <c r="L44" s="34"/>
      <c r="M44" s="34"/>
      <c r="N44" s="34"/>
      <c r="O44" s="34"/>
      <c r="P44" s="39">
        <v>1000000</v>
      </c>
    </row>
    <row r="45" spans="1:16" s="40" customFormat="1" ht="15.75">
      <c r="A45" s="65"/>
      <c r="B45" s="65">
        <v>34</v>
      </c>
      <c r="C45" s="71" t="s">
        <v>249</v>
      </c>
      <c r="D45" s="68" t="s">
        <v>250</v>
      </c>
      <c r="E45" s="68"/>
      <c r="F45" s="68" t="s">
        <v>251</v>
      </c>
      <c r="G45" s="69" t="s">
        <v>245</v>
      </c>
      <c r="H45" s="70">
        <v>3000000</v>
      </c>
      <c r="I45" s="70">
        <v>600000</v>
      </c>
      <c r="J45" s="34"/>
      <c r="K45" s="34"/>
      <c r="L45" s="34"/>
      <c r="M45" s="34"/>
      <c r="N45" s="34"/>
      <c r="O45" s="34" t="s">
        <v>11</v>
      </c>
      <c r="P45" s="39">
        <v>1000000</v>
      </c>
    </row>
    <row r="46" spans="1:16" s="40" customFormat="1" ht="15.75">
      <c r="A46" s="65"/>
      <c r="B46" s="65">
        <v>35</v>
      </c>
      <c r="C46" s="71" t="s">
        <v>252</v>
      </c>
      <c r="D46" s="68"/>
      <c r="E46" s="68" t="s">
        <v>253</v>
      </c>
      <c r="F46" s="68" t="s">
        <v>254</v>
      </c>
      <c r="G46" s="69" t="s">
        <v>245</v>
      </c>
      <c r="H46" s="70">
        <v>3000000</v>
      </c>
      <c r="I46" s="70">
        <v>600000</v>
      </c>
      <c r="J46" s="34"/>
      <c r="K46" s="34"/>
      <c r="L46" s="34"/>
      <c r="M46" s="34"/>
      <c r="N46" s="34"/>
      <c r="O46" s="34" t="s">
        <v>11</v>
      </c>
      <c r="P46" s="39">
        <v>1000000</v>
      </c>
    </row>
    <row r="47" spans="1:16" s="40" customFormat="1" ht="15.75">
      <c r="A47" s="65"/>
      <c r="B47" s="65">
        <v>36</v>
      </c>
      <c r="C47" s="71" t="s">
        <v>255</v>
      </c>
      <c r="D47" s="68"/>
      <c r="E47" s="68" t="s">
        <v>256</v>
      </c>
      <c r="F47" s="68" t="s">
        <v>257</v>
      </c>
      <c r="G47" s="69" t="s">
        <v>245</v>
      </c>
      <c r="H47" s="70">
        <v>6000000</v>
      </c>
      <c r="I47" s="70">
        <v>600000</v>
      </c>
      <c r="J47" s="34"/>
      <c r="K47" s="34"/>
      <c r="L47" s="34"/>
      <c r="M47" s="34"/>
      <c r="N47" s="34"/>
      <c r="O47" s="34" t="s">
        <v>11</v>
      </c>
      <c r="P47" s="39">
        <v>1000000</v>
      </c>
    </row>
    <row r="48" spans="1:16" s="40" customFormat="1" ht="15.75">
      <c r="A48" s="65"/>
      <c r="B48" s="65">
        <v>37</v>
      </c>
      <c r="C48" s="71" t="s">
        <v>258</v>
      </c>
      <c r="D48" s="68" t="s">
        <v>259</v>
      </c>
      <c r="E48" s="68"/>
      <c r="F48" s="68" t="s">
        <v>260</v>
      </c>
      <c r="G48" s="69" t="s">
        <v>245</v>
      </c>
      <c r="H48" s="70">
        <v>5000000</v>
      </c>
      <c r="I48" s="70">
        <v>600000</v>
      </c>
      <c r="J48" s="34"/>
      <c r="K48" s="34"/>
      <c r="L48" s="34"/>
      <c r="M48" s="34"/>
      <c r="N48" s="34"/>
      <c r="O48" s="34" t="s">
        <v>11</v>
      </c>
      <c r="P48" s="39">
        <v>1000000</v>
      </c>
    </row>
    <row r="49" spans="1:16" s="40" customFormat="1" ht="15.75">
      <c r="A49" s="65"/>
      <c r="B49" s="65">
        <v>38</v>
      </c>
      <c r="C49" s="71" t="s">
        <v>261</v>
      </c>
      <c r="D49" s="68" t="s">
        <v>262</v>
      </c>
      <c r="E49" s="68"/>
      <c r="F49" s="68" t="s">
        <v>263</v>
      </c>
      <c r="G49" s="69" t="s">
        <v>264</v>
      </c>
      <c r="H49" s="70">
        <v>3000000</v>
      </c>
      <c r="I49" s="70">
        <v>700000</v>
      </c>
      <c r="J49" s="34"/>
      <c r="K49" s="34"/>
      <c r="L49" s="34"/>
      <c r="M49" s="34"/>
      <c r="N49" s="34"/>
      <c r="O49" s="34" t="s">
        <v>11</v>
      </c>
      <c r="P49" s="39">
        <v>1000000</v>
      </c>
    </row>
    <row r="50" spans="1:16" s="40" customFormat="1" ht="15.75">
      <c r="A50" s="65"/>
      <c r="B50" s="65">
        <v>39</v>
      </c>
      <c r="C50" s="71" t="s">
        <v>265</v>
      </c>
      <c r="D50" s="68"/>
      <c r="E50" s="68" t="s">
        <v>266</v>
      </c>
      <c r="F50" s="68" t="s">
        <v>267</v>
      </c>
      <c r="G50" s="69" t="s">
        <v>264</v>
      </c>
      <c r="H50" s="70">
        <v>5000000</v>
      </c>
      <c r="I50" s="70">
        <v>600000</v>
      </c>
      <c r="J50" s="34"/>
      <c r="K50" s="34"/>
      <c r="L50" s="34"/>
      <c r="M50" s="34"/>
      <c r="N50" s="34"/>
      <c r="O50" s="34" t="s">
        <v>11</v>
      </c>
      <c r="P50" s="39">
        <v>1000000</v>
      </c>
    </row>
    <row r="51" spans="1:16" s="40" customFormat="1" ht="15.75">
      <c r="A51" s="65"/>
      <c r="B51" s="65">
        <v>40</v>
      </c>
      <c r="C51" s="71" t="s">
        <v>268</v>
      </c>
      <c r="D51" s="68"/>
      <c r="E51" s="68" t="s">
        <v>269</v>
      </c>
      <c r="F51" s="68" t="s">
        <v>270</v>
      </c>
      <c r="G51" s="69" t="s">
        <v>264</v>
      </c>
      <c r="H51" s="70">
        <v>3500000</v>
      </c>
      <c r="I51" s="70">
        <v>500000</v>
      </c>
      <c r="J51" s="34"/>
      <c r="K51" s="34"/>
      <c r="L51" s="34"/>
      <c r="M51" s="34"/>
      <c r="N51" s="34"/>
      <c r="O51" s="34" t="s">
        <v>11</v>
      </c>
      <c r="P51" s="39">
        <v>1000000</v>
      </c>
    </row>
    <row r="52" spans="1:16" s="40" customFormat="1" ht="15.75">
      <c r="A52" s="65"/>
      <c r="B52" s="65">
        <v>41</v>
      </c>
      <c r="C52" s="71" t="s">
        <v>271</v>
      </c>
      <c r="D52" s="68"/>
      <c r="E52" s="68" t="s">
        <v>272</v>
      </c>
      <c r="F52" s="68" t="s">
        <v>273</v>
      </c>
      <c r="G52" s="69" t="s">
        <v>264</v>
      </c>
      <c r="H52" s="70">
        <v>2000000</v>
      </c>
      <c r="I52" s="70">
        <v>600000</v>
      </c>
      <c r="J52" s="34"/>
      <c r="K52" s="34" t="s">
        <v>11</v>
      </c>
      <c r="L52" s="34"/>
      <c r="M52" s="34"/>
      <c r="N52" s="34"/>
      <c r="O52" s="34"/>
      <c r="P52" s="39">
        <v>1000000</v>
      </c>
    </row>
    <row r="53" spans="1:16" s="40" customFormat="1" ht="15.75">
      <c r="A53" s="65"/>
      <c r="B53" s="65">
        <v>42</v>
      </c>
      <c r="C53" s="71" t="s">
        <v>274</v>
      </c>
      <c r="D53" s="68"/>
      <c r="E53" s="68" t="s">
        <v>275</v>
      </c>
      <c r="F53" s="68" t="s">
        <v>276</v>
      </c>
      <c r="G53" s="69" t="s">
        <v>264</v>
      </c>
      <c r="H53" s="70">
        <v>2000000</v>
      </c>
      <c r="I53" s="70">
        <v>600000</v>
      </c>
      <c r="J53" s="34"/>
      <c r="K53" s="34" t="s">
        <v>11</v>
      </c>
      <c r="L53" s="34"/>
      <c r="M53" s="34"/>
      <c r="N53" s="34"/>
      <c r="O53" s="34"/>
      <c r="P53" s="39">
        <v>1000000</v>
      </c>
    </row>
    <row r="54" spans="1:16" s="40" customFormat="1" ht="15.75">
      <c r="A54" s="65"/>
      <c r="B54" s="65">
        <v>43</v>
      </c>
      <c r="C54" s="71" t="s">
        <v>277</v>
      </c>
      <c r="D54" s="68" t="s">
        <v>278</v>
      </c>
      <c r="E54" s="68"/>
      <c r="F54" s="68" t="s">
        <v>279</v>
      </c>
      <c r="G54" s="69" t="s">
        <v>280</v>
      </c>
      <c r="H54" s="70">
        <v>3000000</v>
      </c>
      <c r="I54" s="70">
        <v>500000</v>
      </c>
      <c r="J54" s="34" t="s">
        <v>11</v>
      </c>
      <c r="K54" s="34"/>
      <c r="L54" s="34"/>
      <c r="M54" s="34"/>
      <c r="N54" s="34"/>
      <c r="O54" s="34"/>
      <c r="P54" s="39">
        <v>1000000</v>
      </c>
    </row>
    <row r="55" spans="1:16" s="40" customFormat="1" ht="15.75">
      <c r="A55" s="65"/>
      <c r="B55" s="65">
        <v>44</v>
      </c>
      <c r="C55" s="71" t="s">
        <v>281</v>
      </c>
      <c r="D55" s="68"/>
      <c r="E55" s="68" t="s">
        <v>282</v>
      </c>
      <c r="F55" s="68" t="s">
        <v>283</v>
      </c>
      <c r="G55" s="69" t="s">
        <v>280</v>
      </c>
      <c r="H55" s="70">
        <v>3000000</v>
      </c>
      <c r="I55" s="70">
        <v>500000</v>
      </c>
      <c r="J55" s="34" t="s">
        <v>11</v>
      </c>
      <c r="K55" s="34"/>
      <c r="L55" s="34"/>
      <c r="M55" s="34"/>
      <c r="N55" s="34"/>
      <c r="O55" s="34"/>
      <c r="P55" s="39">
        <v>1000000</v>
      </c>
    </row>
    <row r="56" spans="1:16" s="40" customFormat="1" ht="15.75">
      <c r="A56" s="65"/>
      <c r="B56" s="65">
        <v>45</v>
      </c>
      <c r="C56" s="71" t="s">
        <v>284</v>
      </c>
      <c r="D56" s="68"/>
      <c r="E56" s="68" t="s">
        <v>285</v>
      </c>
      <c r="F56" s="68" t="s">
        <v>286</v>
      </c>
      <c r="G56" s="69" t="s">
        <v>280</v>
      </c>
      <c r="H56" s="70">
        <v>4000000</v>
      </c>
      <c r="I56" s="70">
        <v>0</v>
      </c>
      <c r="J56" s="34"/>
      <c r="K56" s="34"/>
      <c r="L56" s="34"/>
      <c r="M56" s="34"/>
      <c r="N56" s="34"/>
      <c r="O56" s="34" t="s">
        <v>11</v>
      </c>
      <c r="P56" s="39">
        <v>1000000</v>
      </c>
    </row>
    <row r="57" spans="1:16" s="40" customFormat="1" ht="15.75">
      <c r="A57" s="65"/>
      <c r="B57" s="65">
        <v>46</v>
      </c>
      <c r="C57" s="71" t="s">
        <v>287</v>
      </c>
      <c r="D57" s="68"/>
      <c r="E57" s="68" t="s">
        <v>288</v>
      </c>
      <c r="F57" s="68" t="s">
        <v>289</v>
      </c>
      <c r="G57" s="69" t="s">
        <v>280</v>
      </c>
      <c r="H57" s="70">
        <v>4000000</v>
      </c>
      <c r="I57" s="70">
        <v>0</v>
      </c>
      <c r="J57" s="34"/>
      <c r="K57" s="34"/>
      <c r="L57" s="34"/>
      <c r="M57" s="34"/>
      <c r="N57" s="34"/>
      <c r="O57" s="34" t="s">
        <v>11</v>
      </c>
      <c r="P57" s="39">
        <v>1000000</v>
      </c>
    </row>
    <row r="58" spans="1:16" s="40" customFormat="1" ht="15.75">
      <c r="A58" s="65"/>
      <c r="B58" s="65">
        <v>47</v>
      </c>
      <c r="C58" s="71" t="s">
        <v>290</v>
      </c>
      <c r="D58" s="68"/>
      <c r="E58" s="68" t="s">
        <v>291</v>
      </c>
      <c r="F58" s="68" t="s">
        <v>292</v>
      </c>
      <c r="G58" s="69" t="s">
        <v>293</v>
      </c>
      <c r="H58" s="70">
        <v>4500000</v>
      </c>
      <c r="I58" s="70">
        <v>600000</v>
      </c>
      <c r="J58" s="34" t="s">
        <v>11</v>
      </c>
      <c r="K58" s="34"/>
      <c r="L58" s="34"/>
      <c r="M58" s="34"/>
      <c r="N58" s="34"/>
      <c r="O58" s="34"/>
      <c r="P58" s="39">
        <v>1000000</v>
      </c>
    </row>
    <row r="59" spans="1:16" s="40" customFormat="1" ht="15.75">
      <c r="A59" s="65"/>
      <c r="B59" s="65">
        <v>48</v>
      </c>
      <c r="C59" s="71" t="s">
        <v>294</v>
      </c>
      <c r="D59" s="68"/>
      <c r="E59" s="68" t="s">
        <v>295</v>
      </c>
      <c r="F59" s="68" t="s">
        <v>296</v>
      </c>
      <c r="G59" s="69" t="s">
        <v>293</v>
      </c>
      <c r="H59" s="70">
        <v>9000000</v>
      </c>
      <c r="I59" s="70">
        <v>500000</v>
      </c>
      <c r="J59" s="34" t="s">
        <v>11</v>
      </c>
      <c r="K59" s="34"/>
      <c r="L59" s="34"/>
      <c r="M59" s="34"/>
      <c r="N59" s="34"/>
      <c r="O59" s="34"/>
      <c r="P59" s="39">
        <v>1000000</v>
      </c>
    </row>
    <row r="60" spans="1:16" s="40" customFormat="1" ht="15.75">
      <c r="A60" s="65"/>
      <c r="B60" s="65">
        <v>49</v>
      </c>
      <c r="C60" s="71" t="s">
        <v>297</v>
      </c>
      <c r="D60" s="68"/>
      <c r="E60" s="68">
        <v>1964</v>
      </c>
      <c r="F60" s="68" t="s">
        <v>298</v>
      </c>
      <c r="G60" s="69" t="s">
        <v>293</v>
      </c>
      <c r="H60" s="70">
        <v>4000000</v>
      </c>
      <c r="I60" s="70">
        <v>600000</v>
      </c>
      <c r="J60" s="34" t="s">
        <v>11</v>
      </c>
      <c r="K60" s="34"/>
      <c r="L60" s="34"/>
      <c r="M60" s="34"/>
      <c r="N60" s="34"/>
      <c r="O60" s="34"/>
      <c r="P60" s="39">
        <v>1000000</v>
      </c>
    </row>
    <row r="61" spans="1:16" s="40" customFormat="1" ht="15.75">
      <c r="A61" s="65"/>
      <c r="B61" s="65">
        <v>50</v>
      </c>
      <c r="C61" s="71" t="s">
        <v>299</v>
      </c>
      <c r="D61" s="68"/>
      <c r="E61" s="68" t="s">
        <v>300</v>
      </c>
      <c r="F61" s="68" t="s">
        <v>301</v>
      </c>
      <c r="G61" s="69" t="s">
        <v>302</v>
      </c>
      <c r="H61" s="70">
        <v>3000000</v>
      </c>
      <c r="I61" s="70">
        <v>500000</v>
      </c>
      <c r="J61" s="34" t="s">
        <v>11</v>
      </c>
      <c r="K61" s="34"/>
      <c r="L61" s="34"/>
      <c r="M61" s="34"/>
      <c r="N61" s="34"/>
      <c r="O61" s="34"/>
      <c r="P61" s="39">
        <v>1000000</v>
      </c>
    </row>
    <row r="62" spans="1:16" s="40" customFormat="1" ht="15.75">
      <c r="A62" s="22">
        <v>3</v>
      </c>
      <c r="B62" s="22"/>
      <c r="C62" s="43" t="s">
        <v>303</v>
      </c>
      <c r="D62" s="22">
        <f aca="true" t="shared" si="3" ref="D62:N62">COUNTA(D63:D90)</f>
        <v>9</v>
      </c>
      <c r="E62" s="22">
        <f t="shared" si="3"/>
        <v>19</v>
      </c>
      <c r="F62" s="22"/>
      <c r="G62" s="22"/>
      <c r="H62" s="32"/>
      <c r="I62" s="32"/>
      <c r="J62" s="22">
        <f t="shared" si="3"/>
        <v>3</v>
      </c>
      <c r="K62" s="22">
        <f t="shared" si="3"/>
        <v>2</v>
      </c>
      <c r="L62" s="22">
        <f t="shared" si="3"/>
        <v>0</v>
      </c>
      <c r="M62" s="22">
        <f t="shared" si="3"/>
        <v>1</v>
      </c>
      <c r="N62" s="22">
        <f t="shared" si="3"/>
        <v>0</v>
      </c>
      <c r="O62" s="22">
        <f>COUNTA(O63:O90)</f>
        <v>22</v>
      </c>
      <c r="P62" s="32">
        <f>SUM(P63:P90)</f>
        <v>28000000</v>
      </c>
    </row>
    <row r="63" spans="1:16" s="40" customFormat="1" ht="15.75">
      <c r="A63" s="34"/>
      <c r="B63" s="34">
        <v>51</v>
      </c>
      <c r="C63" s="35" t="s">
        <v>304</v>
      </c>
      <c r="D63" s="48" t="s">
        <v>305</v>
      </c>
      <c r="E63" s="48"/>
      <c r="F63" s="48" t="s">
        <v>306</v>
      </c>
      <c r="G63" s="34" t="s">
        <v>307</v>
      </c>
      <c r="H63" s="39">
        <v>500000</v>
      </c>
      <c r="I63" s="39">
        <v>600000</v>
      </c>
      <c r="J63" s="38"/>
      <c r="K63" s="38"/>
      <c r="L63" s="38"/>
      <c r="M63" s="38"/>
      <c r="N63" s="38"/>
      <c r="O63" s="38" t="s">
        <v>11</v>
      </c>
      <c r="P63" s="39">
        <v>1000000</v>
      </c>
    </row>
    <row r="64" spans="1:16" s="40" customFormat="1" ht="15.75">
      <c r="A64" s="34"/>
      <c r="B64" s="34">
        <v>52</v>
      </c>
      <c r="C64" s="35" t="s">
        <v>308</v>
      </c>
      <c r="D64" s="48"/>
      <c r="E64" s="48" t="s">
        <v>309</v>
      </c>
      <c r="F64" s="48" t="s">
        <v>310</v>
      </c>
      <c r="G64" s="34" t="s">
        <v>307</v>
      </c>
      <c r="H64" s="39">
        <v>4500000</v>
      </c>
      <c r="I64" s="39">
        <v>1000000</v>
      </c>
      <c r="J64" s="38"/>
      <c r="K64" s="38"/>
      <c r="L64" s="38"/>
      <c r="M64" s="38"/>
      <c r="N64" s="38"/>
      <c r="O64" s="38" t="s">
        <v>11</v>
      </c>
      <c r="P64" s="39">
        <v>1000000</v>
      </c>
    </row>
    <row r="65" spans="1:16" s="40" customFormat="1" ht="15.75">
      <c r="A65" s="34"/>
      <c r="B65" s="34">
        <v>53</v>
      </c>
      <c r="C65" s="35" t="s">
        <v>311</v>
      </c>
      <c r="D65" s="48"/>
      <c r="E65" s="48" t="s">
        <v>312</v>
      </c>
      <c r="F65" s="48" t="s">
        <v>313</v>
      </c>
      <c r="G65" s="34" t="s">
        <v>307</v>
      </c>
      <c r="H65" s="39">
        <v>5000000</v>
      </c>
      <c r="I65" s="39">
        <v>900000</v>
      </c>
      <c r="J65" s="38" t="s">
        <v>11</v>
      </c>
      <c r="K65" s="38"/>
      <c r="L65" s="38"/>
      <c r="M65" s="38"/>
      <c r="N65" s="38"/>
      <c r="O65" s="38"/>
      <c r="P65" s="39">
        <v>1000000</v>
      </c>
    </row>
    <row r="66" spans="1:16" s="40" customFormat="1" ht="15.75">
      <c r="A66" s="34"/>
      <c r="B66" s="34">
        <v>54</v>
      </c>
      <c r="C66" s="35" t="s">
        <v>314</v>
      </c>
      <c r="D66" s="48"/>
      <c r="E66" s="48" t="s">
        <v>315</v>
      </c>
      <c r="F66" s="48" t="s">
        <v>316</v>
      </c>
      <c r="G66" s="34" t="s">
        <v>307</v>
      </c>
      <c r="H66" s="39">
        <v>6000000</v>
      </c>
      <c r="I66" s="39">
        <v>550000</v>
      </c>
      <c r="J66" s="38"/>
      <c r="K66" s="38"/>
      <c r="L66" s="38"/>
      <c r="M66" s="38"/>
      <c r="N66" s="38"/>
      <c r="O66" s="38" t="s">
        <v>11</v>
      </c>
      <c r="P66" s="39">
        <v>1000000</v>
      </c>
    </row>
    <row r="67" spans="1:16" s="40" customFormat="1" ht="15.75">
      <c r="A67" s="34"/>
      <c r="B67" s="34">
        <v>55</v>
      </c>
      <c r="C67" s="35" t="s">
        <v>317</v>
      </c>
      <c r="D67" s="48" t="s">
        <v>318</v>
      </c>
      <c r="E67" s="48"/>
      <c r="F67" s="48" t="s">
        <v>319</v>
      </c>
      <c r="G67" s="34" t="s">
        <v>307</v>
      </c>
      <c r="H67" s="39">
        <v>5000000</v>
      </c>
      <c r="I67" s="39">
        <v>500000</v>
      </c>
      <c r="J67" s="38" t="s">
        <v>11</v>
      </c>
      <c r="K67" s="38"/>
      <c r="L67" s="38"/>
      <c r="M67" s="38"/>
      <c r="N67" s="38"/>
      <c r="O67" s="38"/>
      <c r="P67" s="39">
        <v>1000000</v>
      </c>
    </row>
    <row r="68" spans="1:16" s="40" customFormat="1" ht="15.75">
      <c r="A68" s="34"/>
      <c r="B68" s="34">
        <v>56</v>
      </c>
      <c r="C68" s="35" t="s">
        <v>320</v>
      </c>
      <c r="D68" s="48"/>
      <c r="E68" s="48" t="s">
        <v>321</v>
      </c>
      <c r="F68" s="48" t="s">
        <v>322</v>
      </c>
      <c r="G68" s="34" t="s">
        <v>323</v>
      </c>
      <c r="H68" s="39">
        <v>3000000</v>
      </c>
      <c r="I68" s="39">
        <v>1000000</v>
      </c>
      <c r="J68" s="38"/>
      <c r="K68" s="38"/>
      <c r="L68" s="38"/>
      <c r="M68" s="38"/>
      <c r="N68" s="38"/>
      <c r="O68" s="38" t="s">
        <v>11</v>
      </c>
      <c r="P68" s="39">
        <v>1000000</v>
      </c>
    </row>
    <row r="69" spans="1:16" s="40" customFormat="1" ht="15.75">
      <c r="A69" s="34"/>
      <c r="B69" s="34">
        <v>57</v>
      </c>
      <c r="C69" s="35" t="s">
        <v>324</v>
      </c>
      <c r="D69" s="48"/>
      <c r="E69" s="48" t="s">
        <v>325</v>
      </c>
      <c r="F69" s="48" t="s">
        <v>326</v>
      </c>
      <c r="G69" s="34" t="s">
        <v>323</v>
      </c>
      <c r="H69" s="39">
        <v>5000000</v>
      </c>
      <c r="I69" s="39">
        <v>700000</v>
      </c>
      <c r="J69" s="38"/>
      <c r="K69" s="38"/>
      <c r="L69" s="38"/>
      <c r="M69" s="38"/>
      <c r="N69" s="38"/>
      <c r="O69" s="38" t="s">
        <v>11</v>
      </c>
      <c r="P69" s="39">
        <v>1000000</v>
      </c>
    </row>
    <row r="70" spans="1:16" s="40" customFormat="1" ht="15.75">
      <c r="A70" s="34"/>
      <c r="B70" s="34">
        <v>58</v>
      </c>
      <c r="C70" s="35" t="s">
        <v>327</v>
      </c>
      <c r="D70" s="48"/>
      <c r="E70" s="48" t="s">
        <v>328</v>
      </c>
      <c r="F70" s="48" t="s">
        <v>329</v>
      </c>
      <c r="G70" s="34" t="s">
        <v>323</v>
      </c>
      <c r="H70" s="39">
        <v>5000000</v>
      </c>
      <c r="I70" s="39">
        <v>800000</v>
      </c>
      <c r="J70" s="38"/>
      <c r="K70" s="38"/>
      <c r="L70" s="38"/>
      <c r="M70" s="38"/>
      <c r="N70" s="38"/>
      <c r="O70" s="38" t="s">
        <v>11</v>
      </c>
      <c r="P70" s="39">
        <v>1000000</v>
      </c>
    </row>
    <row r="71" spans="1:16" s="40" customFormat="1" ht="15.75">
      <c r="A71" s="34"/>
      <c r="B71" s="34">
        <v>59</v>
      </c>
      <c r="C71" s="35" t="s">
        <v>330</v>
      </c>
      <c r="D71" s="48"/>
      <c r="E71" s="48" t="s">
        <v>331</v>
      </c>
      <c r="F71" s="48" t="s">
        <v>332</v>
      </c>
      <c r="G71" s="34" t="s">
        <v>323</v>
      </c>
      <c r="H71" s="39">
        <v>4000000</v>
      </c>
      <c r="I71" s="39">
        <v>1000000</v>
      </c>
      <c r="J71" s="38"/>
      <c r="K71" s="38"/>
      <c r="L71" s="38"/>
      <c r="M71" s="38"/>
      <c r="N71" s="38"/>
      <c r="O71" s="38" t="s">
        <v>11</v>
      </c>
      <c r="P71" s="39">
        <v>1000000</v>
      </c>
    </row>
    <row r="72" spans="1:16" s="40" customFormat="1" ht="15.75">
      <c r="A72" s="34"/>
      <c r="B72" s="34">
        <v>60</v>
      </c>
      <c r="C72" s="35" t="s">
        <v>333</v>
      </c>
      <c r="D72" s="48"/>
      <c r="E72" s="48" t="s">
        <v>334</v>
      </c>
      <c r="F72" s="48" t="s">
        <v>335</v>
      </c>
      <c r="G72" s="34" t="s">
        <v>323</v>
      </c>
      <c r="H72" s="39">
        <v>3250000</v>
      </c>
      <c r="I72" s="39">
        <v>850000</v>
      </c>
      <c r="J72" s="38"/>
      <c r="K72" s="38"/>
      <c r="L72" s="38"/>
      <c r="M72" s="38"/>
      <c r="N72" s="38"/>
      <c r="O72" s="38" t="s">
        <v>11</v>
      </c>
      <c r="P72" s="39">
        <v>1000000</v>
      </c>
    </row>
    <row r="73" spans="1:16" s="40" customFormat="1" ht="15.75">
      <c r="A73" s="34"/>
      <c r="B73" s="34">
        <v>61</v>
      </c>
      <c r="C73" s="35" t="s">
        <v>336</v>
      </c>
      <c r="D73" s="48" t="s">
        <v>337</v>
      </c>
      <c r="E73" s="48"/>
      <c r="F73" s="48" t="s">
        <v>338</v>
      </c>
      <c r="G73" s="34" t="s">
        <v>323</v>
      </c>
      <c r="H73" s="39">
        <v>2000000</v>
      </c>
      <c r="I73" s="39">
        <v>400000</v>
      </c>
      <c r="J73" s="38"/>
      <c r="K73" s="38"/>
      <c r="L73" s="38"/>
      <c r="M73" s="38"/>
      <c r="N73" s="38"/>
      <c r="O73" s="38" t="s">
        <v>11</v>
      </c>
      <c r="P73" s="39">
        <v>1000000</v>
      </c>
    </row>
    <row r="74" spans="1:16" s="40" customFormat="1" ht="15.75">
      <c r="A74" s="34"/>
      <c r="B74" s="34">
        <v>62</v>
      </c>
      <c r="C74" s="35" t="s">
        <v>339</v>
      </c>
      <c r="D74" s="48"/>
      <c r="E74" s="48" t="s">
        <v>340</v>
      </c>
      <c r="F74" s="48" t="s">
        <v>341</v>
      </c>
      <c r="G74" s="34" t="s">
        <v>323</v>
      </c>
      <c r="H74" s="39">
        <v>5000000</v>
      </c>
      <c r="I74" s="39">
        <v>600000</v>
      </c>
      <c r="J74" s="38"/>
      <c r="K74" s="38"/>
      <c r="L74" s="38"/>
      <c r="M74" s="38"/>
      <c r="N74" s="38"/>
      <c r="O74" s="38" t="s">
        <v>11</v>
      </c>
      <c r="P74" s="39">
        <v>1000000</v>
      </c>
    </row>
    <row r="75" spans="1:16" s="40" customFormat="1" ht="15.75">
      <c r="A75" s="34"/>
      <c r="B75" s="34">
        <v>63</v>
      </c>
      <c r="C75" s="35" t="s">
        <v>342</v>
      </c>
      <c r="D75" s="48"/>
      <c r="E75" s="48" t="s">
        <v>343</v>
      </c>
      <c r="F75" s="48" t="s">
        <v>344</v>
      </c>
      <c r="G75" s="34" t="s">
        <v>323</v>
      </c>
      <c r="H75" s="39">
        <v>5000000</v>
      </c>
      <c r="I75" s="39">
        <v>850000</v>
      </c>
      <c r="J75" s="38"/>
      <c r="K75" s="38"/>
      <c r="L75" s="38"/>
      <c r="M75" s="38"/>
      <c r="N75" s="38"/>
      <c r="O75" s="38" t="s">
        <v>11</v>
      </c>
      <c r="P75" s="39">
        <v>1000000</v>
      </c>
    </row>
    <row r="76" spans="1:16" s="40" customFormat="1" ht="15.75">
      <c r="A76" s="34"/>
      <c r="B76" s="34">
        <v>64</v>
      </c>
      <c r="C76" s="35" t="s">
        <v>345</v>
      </c>
      <c r="D76" s="48"/>
      <c r="E76" s="48" t="s">
        <v>346</v>
      </c>
      <c r="F76" s="48" t="s">
        <v>347</v>
      </c>
      <c r="G76" s="34" t="s">
        <v>323</v>
      </c>
      <c r="H76" s="39">
        <v>5000000</v>
      </c>
      <c r="I76" s="39">
        <v>1000000</v>
      </c>
      <c r="J76" s="38"/>
      <c r="K76" s="38"/>
      <c r="L76" s="38"/>
      <c r="M76" s="38"/>
      <c r="N76" s="38"/>
      <c r="O76" s="38" t="s">
        <v>11</v>
      </c>
      <c r="P76" s="39">
        <v>1000000</v>
      </c>
    </row>
    <row r="77" spans="1:16" s="40" customFormat="1" ht="15.75">
      <c r="A77" s="34"/>
      <c r="B77" s="34">
        <v>65</v>
      </c>
      <c r="C77" s="35" t="s">
        <v>348</v>
      </c>
      <c r="D77" s="48"/>
      <c r="E77" s="48" t="s">
        <v>349</v>
      </c>
      <c r="F77" s="48" t="s">
        <v>350</v>
      </c>
      <c r="G77" s="34" t="s">
        <v>323</v>
      </c>
      <c r="H77" s="39">
        <v>2500000</v>
      </c>
      <c r="I77" s="39">
        <v>800000</v>
      </c>
      <c r="J77" s="38"/>
      <c r="K77" s="38"/>
      <c r="L77" s="38"/>
      <c r="M77" s="38"/>
      <c r="N77" s="38"/>
      <c r="O77" s="38" t="s">
        <v>11</v>
      </c>
      <c r="P77" s="39">
        <v>1000000</v>
      </c>
    </row>
    <row r="78" spans="1:16" s="40" customFormat="1" ht="15.75">
      <c r="A78" s="34"/>
      <c r="B78" s="34">
        <v>66</v>
      </c>
      <c r="C78" s="35" t="s">
        <v>92</v>
      </c>
      <c r="D78" s="48"/>
      <c r="E78" s="48" t="s">
        <v>351</v>
      </c>
      <c r="F78" s="48" t="s">
        <v>352</v>
      </c>
      <c r="G78" s="34" t="s">
        <v>323</v>
      </c>
      <c r="H78" s="39">
        <v>2000000</v>
      </c>
      <c r="I78" s="39">
        <v>200000</v>
      </c>
      <c r="J78" s="38"/>
      <c r="K78" s="38"/>
      <c r="L78" s="38"/>
      <c r="M78" s="38"/>
      <c r="N78" s="38"/>
      <c r="O78" s="38" t="s">
        <v>11</v>
      </c>
      <c r="P78" s="39">
        <v>1000000</v>
      </c>
    </row>
    <row r="79" spans="1:16" s="40" customFormat="1" ht="15.75">
      <c r="A79" s="34"/>
      <c r="B79" s="34">
        <v>67</v>
      </c>
      <c r="C79" s="35" t="s">
        <v>353</v>
      </c>
      <c r="D79" s="48"/>
      <c r="E79" s="48" t="s">
        <v>354</v>
      </c>
      <c r="F79" s="48" t="s">
        <v>355</v>
      </c>
      <c r="G79" s="34" t="s">
        <v>356</v>
      </c>
      <c r="H79" s="39">
        <v>5000000</v>
      </c>
      <c r="I79" s="39">
        <v>400000</v>
      </c>
      <c r="J79" s="38"/>
      <c r="K79" s="38"/>
      <c r="L79" s="38"/>
      <c r="M79" s="38"/>
      <c r="N79" s="38"/>
      <c r="O79" s="38" t="s">
        <v>11</v>
      </c>
      <c r="P79" s="39">
        <v>1000000</v>
      </c>
    </row>
    <row r="80" spans="1:16" s="40" customFormat="1" ht="15.75">
      <c r="A80" s="34"/>
      <c r="B80" s="34">
        <v>68</v>
      </c>
      <c r="C80" s="35" t="s">
        <v>357</v>
      </c>
      <c r="D80" s="48"/>
      <c r="E80" s="48" t="s">
        <v>358</v>
      </c>
      <c r="F80" s="48" t="s">
        <v>359</v>
      </c>
      <c r="G80" s="34" t="s">
        <v>356</v>
      </c>
      <c r="H80" s="39">
        <v>3000000</v>
      </c>
      <c r="I80" s="39">
        <v>1000000</v>
      </c>
      <c r="J80" s="38"/>
      <c r="K80" s="38"/>
      <c r="L80" s="38"/>
      <c r="M80" s="38"/>
      <c r="N80" s="38"/>
      <c r="O80" s="38" t="s">
        <v>11</v>
      </c>
      <c r="P80" s="39">
        <v>1000000</v>
      </c>
    </row>
    <row r="81" spans="1:16" s="40" customFormat="1" ht="15.75">
      <c r="A81" s="34"/>
      <c r="B81" s="34">
        <v>69</v>
      </c>
      <c r="C81" s="35" t="s">
        <v>360</v>
      </c>
      <c r="D81" s="48"/>
      <c r="E81" s="48" t="s">
        <v>361</v>
      </c>
      <c r="F81" s="48" t="s">
        <v>362</v>
      </c>
      <c r="G81" s="34" t="s">
        <v>356</v>
      </c>
      <c r="H81" s="39">
        <v>3000000</v>
      </c>
      <c r="I81" s="39">
        <v>1000000</v>
      </c>
      <c r="J81" s="38"/>
      <c r="K81" s="38"/>
      <c r="L81" s="38"/>
      <c r="M81" s="38"/>
      <c r="N81" s="38"/>
      <c r="O81" s="38" t="s">
        <v>11</v>
      </c>
      <c r="P81" s="39">
        <v>1000000</v>
      </c>
    </row>
    <row r="82" spans="1:16" s="40" customFormat="1" ht="15.75">
      <c r="A82" s="34"/>
      <c r="B82" s="34">
        <v>70</v>
      </c>
      <c r="C82" s="35" t="s">
        <v>363</v>
      </c>
      <c r="D82" s="48" t="s">
        <v>364</v>
      </c>
      <c r="E82" s="48"/>
      <c r="F82" s="48" t="s">
        <v>365</v>
      </c>
      <c r="G82" s="34" t="s">
        <v>356</v>
      </c>
      <c r="H82" s="39">
        <v>3500000</v>
      </c>
      <c r="I82" s="39">
        <v>1000000</v>
      </c>
      <c r="J82" s="38"/>
      <c r="K82" s="38"/>
      <c r="L82" s="38"/>
      <c r="M82" s="38"/>
      <c r="N82" s="38"/>
      <c r="O82" s="38" t="s">
        <v>11</v>
      </c>
      <c r="P82" s="39">
        <v>1000000</v>
      </c>
    </row>
    <row r="83" spans="1:16" s="40" customFormat="1" ht="15.75">
      <c r="A83" s="34"/>
      <c r="B83" s="34">
        <v>71</v>
      </c>
      <c r="C83" s="35" t="s">
        <v>366</v>
      </c>
      <c r="D83" s="48"/>
      <c r="E83" s="48" t="s">
        <v>367</v>
      </c>
      <c r="F83" s="48" t="s">
        <v>368</v>
      </c>
      <c r="G83" s="34" t="s">
        <v>369</v>
      </c>
      <c r="H83" s="39">
        <v>2500000</v>
      </c>
      <c r="I83" s="39">
        <v>300000</v>
      </c>
      <c r="J83" s="38" t="s">
        <v>11</v>
      </c>
      <c r="K83" s="38"/>
      <c r="L83" s="38"/>
      <c r="M83" s="38"/>
      <c r="N83" s="38"/>
      <c r="O83" s="38"/>
      <c r="P83" s="39">
        <v>1000000</v>
      </c>
    </row>
    <row r="84" spans="1:16" s="40" customFormat="1" ht="15.75">
      <c r="A84" s="34"/>
      <c r="B84" s="34">
        <v>72</v>
      </c>
      <c r="C84" s="35" t="s">
        <v>370</v>
      </c>
      <c r="D84" s="48" t="s">
        <v>371</v>
      </c>
      <c r="E84" s="48"/>
      <c r="F84" s="48" t="s">
        <v>372</v>
      </c>
      <c r="G84" s="34" t="s">
        <v>369</v>
      </c>
      <c r="H84" s="39">
        <v>6000000</v>
      </c>
      <c r="I84" s="39">
        <v>400000</v>
      </c>
      <c r="J84" s="38"/>
      <c r="K84" s="38" t="s">
        <v>11</v>
      </c>
      <c r="L84" s="38"/>
      <c r="M84" s="38"/>
      <c r="N84" s="38"/>
      <c r="O84" s="38"/>
      <c r="P84" s="39">
        <v>1000000</v>
      </c>
    </row>
    <row r="85" spans="1:16" s="40" customFormat="1" ht="15.75">
      <c r="A85" s="34"/>
      <c r="B85" s="34">
        <v>73</v>
      </c>
      <c r="C85" s="35" t="s">
        <v>373</v>
      </c>
      <c r="D85" s="48"/>
      <c r="E85" s="48" t="s">
        <v>374</v>
      </c>
      <c r="F85" s="48" t="s">
        <v>375</v>
      </c>
      <c r="G85" s="34" t="s">
        <v>369</v>
      </c>
      <c r="H85" s="39">
        <v>6000000</v>
      </c>
      <c r="I85" s="39">
        <v>1000000</v>
      </c>
      <c r="J85" s="38"/>
      <c r="K85" s="38"/>
      <c r="L85" s="38"/>
      <c r="M85" s="38"/>
      <c r="N85" s="38"/>
      <c r="O85" s="38" t="s">
        <v>11</v>
      </c>
      <c r="P85" s="39">
        <v>1000000</v>
      </c>
    </row>
    <row r="86" spans="1:16" s="40" customFormat="1" ht="15.75">
      <c r="A86" s="34"/>
      <c r="B86" s="34">
        <v>74</v>
      </c>
      <c r="C86" s="35" t="s">
        <v>376</v>
      </c>
      <c r="D86" s="48" t="s">
        <v>377</v>
      </c>
      <c r="E86" s="48"/>
      <c r="F86" s="48" t="s">
        <v>378</v>
      </c>
      <c r="G86" s="34" t="s">
        <v>369</v>
      </c>
      <c r="H86" s="39">
        <v>3500000</v>
      </c>
      <c r="I86" s="39">
        <v>950000</v>
      </c>
      <c r="J86" s="38"/>
      <c r="K86" s="38"/>
      <c r="L86" s="38"/>
      <c r="M86" s="38"/>
      <c r="N86" s="38"/>
      <c r="O86" s="38" t="s">
        <v>11</v>
      </c>
      <c r="P86" s="39">
        <v>1000000</v>
      </c>
    </row>
    <row r="87" spans="1:16" s="40" customFormat="1" ht="15.75">
      <c r="A87" s="34"/>
      <c r="B87" s="34">
        <v>75</v>
      </c>
      <c r="C87" s="35" t="s">
        <v>379</v>
      </c>
      <c r="D87" s="48"/>
      <c r="E87" s="48" t="s">
        <v>380</v>
      </c>
      <c r="F87" s="48" t="s">
        <v>381</v>
      </c>
      <c r="G87" s="34" t="s">
        <v>369</v>
      </c>
      <c r="H87" s="39">
        <v>3000000</v>
      </c>
      <c r="I87" s="39">
        <v>300000</v>
      </c>
      <c r="J87" s="38"/>
      <c r="K87" s="38"/>
      <c r="L87" s="38"/>
      <c r="M87" s="38"/>
      <c r="N87" s="38"/>
      <c r="O87" s="38" t="s">
        <v>11</v>
      </c>
      <c r="P87" s="39">
        <v>1000000</v>
      </c>
    </row>
    <row r="88" spans="1:16" s="40" customFormat="1" ht="15.75">
      <c r="A88" s="34"/>
      <c r="B88" s="34">
        <v>76</v>
      </c>
      <c r="C88" s="35" t="s">
        <v>382</v>
      </c>
      <c r="D88" s="48" t="s">
        <v>383</v>
      </c>
      <c r="E88" s="48"/>
      <c r="F88" s="48" t="s">
        <v>384</v>
      </c>
      <c r="G88" s="34" t="s">
        <v>369</v>
      </c>
      <c r="H88" s="39">
        <v>5000000</v>
      </c>
      <c r="I88" s="39">
        <v>4000000</v>
      </c>
      <c r="J88" s="38"/>
      <c r="K88" s="38"/>
      <c r="L88" s="38"/>
      <c r="M88" s="38"/>
      <c r="N88" s="38"/>
      <c r="O88" s="38" t="s">
        <v>11</v>
      </c>
      <c r="P88" s="39">
        <v>1000000</v>
      </c>
    </row>
    <row r="89" spans="1:16" s="40" customFormat="1" ht="15.75">
      <c r="A89" s="34"/>
      <c r="B89" s="34">
        <v>77</v>
      </c>
      <c r="C89" s="35" t="s">
        <v>385</v>
      </c>
      <c r="D89" s="48" t="s">
        <v>386</v>
      </c>
      <c r="E89" s="48"/>
      <c r="F89" s="48" t="s">
        <v>387</v>
      </c>
      <c r="G89" s="34" t="s">
        <v>369</v>
      </c>
      <c r="H89" s="39">
        <v>5000000</v>
      </c>
      <c r="I89" s="39">
        <v>500000</v>
      </c>
      <c r="J89" s="38"/>
      <c r="K89" s="38" t="s">
        <v>11</v>
      </c>
      <c r="L89" s="38"/>
      <c r="M89" s="38"/>
      <c r="N89" s="38"/>
      <c r="O89" s="38"/>
      <c r="P89" s="39">
        <v>1000000</v>
      </c>
    </row>
    <row r="90" spans="1:16" s="40" customFormat="1" ht="15.75">
      <c r="A90" s="34"/>
      <c r="B90" s="34">
        <v>78</v>
      </c>
      <c r="C90" s="35" t="s">
        <v>388</v>
      </c>
      <c r="D90" s="48" t="s">
        <v>389</v>
      </c>
      <c r="E90" s="48"/>
      <c r="F90" s="48" t="s">
        <v>390</v>
      </c>
      <c r="G90" s="34" t="s">
        <v>369</v>
      </c>
      <c r="H90" s="39">
        <v>2500000</v>
      </c>
      <c r="I90" s="39">
        <v>200000</v>
      </c>
      <c r="J90" s="38"/>
      <c r="K90" s="38"/>
      <c r="L90" s="38"/>
      <c r="M90" s="38" t="s">
        <v>11</v>
      </c>
      <c r="N90" s="38"/>
      <c r="O90" s="38"/>
      <c r="P90" s="39">
        <v>1000000</v>
      </c>
    </row>
    <row r="91" spans="1:16" s="33" customFormat="1" ht="15.75">
      <c r="A91" s="22">
        <v>4</v>
      </c>
      <c r="B91" s="22"/>
      <c r="C91" s="43" t="s">
        <v>391</v>
      </c>
      <c r="D91" s="22">
        <f aca="true" t="shared" si="4" ref="D91:O91">COUNTA(D92:D98)</f>
        <v>2</v>
      </c>
      <c r="E91" s="22">
        <f t="shared" si="4"/>
        <v>5</v>
      </c>
      <c r="F91" s="22"/>
      <c r="G91" s="22"/>
      <c r="H91" s="32"/>
      <c r="I91" s="32"/>
      <c r="J91" s="22">
        <f t="shared" si="4"/>
        <v>2</v>
      </c>
      <c r="K91" s="22">
        <f t="shared" si="4"/>
        <v>2</v>
      </c>
      <c r="L91" s="22">
        <f t="shared" si="4"/>
        <v>0</v>
      </c>
      <c r="M91" s="22">
        <f t="shared" si="4"/>
        <v>1</v>
      </c>
      <c r="N91" s="22">
        <f t="shared" si="4"/>
        <v>0</v>
      </c>
      <c r="O91" s="22">
        <f t="shared" si="4"/>
        <v>2</v>
      </c>
      <c r="P91" s="32">
        <f>SUM(P92:P98)</f>
        <v>7000000</v>
      </c>
    </row>
    <row r="92" spans="1:16" s="40" customFormat="1" ht="15.75">
      <c r="A92" s="34"/>
      <c r="B92" s="34">
        <v>79</v>
      </c>
      <c r="C92" s="35" t="s">
        <v>392</v>
      </c>
      <c r="D92" s="72">
        <v>29383</v>
      </c>
      <c r="E92" s="34"/>
      <c r="F92" s="48" t="s">
        <v>393</v>
      </c>
      <c r="G92" s="34" t="s">
        <v>394</v>
      </c>
      <c r="H92" s="39">
        <v>8000000</v>
      </c>
      <c r="I92" s="39">
        <v>0</v>
      </c>
      <c r="J92" s="34"/>
      <c r="K92" s="34"/>
      <c r="L92" s="34"/>
      <c r="M92" s="34" t="s">
        <v>11</v>
      </c>
      <c r="N92" s="34"/>
      <c r="O92" s="34"/>
      <c r="P92" s="39">
        <v>1000000</v>
      </c>
    </row>
    <row r="93" spans="1:16" s="40" customFormat="1" ht="15.75">
      <c r="A93" s="34"/>
      <c r="B93" s="34">
        <v>80</v>
      </c>
      <c r="C93" s="35" t="s">
        <v>395</v>
      </c>
      <c r="D93" s="72"/>
      <c r="E93" s="34" t="s">
        <v>396</v>
      </c>
      <c r="F93" s="48" t="s">
        <v>397</v>
      </c>
      <c r="G93" s="34" t="s">
        <v>394</v>
      </c>
      <c r="H93" s="39">
        <v>2000000</v>
      </c>
      <c r="I93" s="39">
        <v>0</v>
      </c>
      <c r="J93" s="34" t="s">
        <v>11</v>
      </c>
      <c r="K93" s="34"/>
      <c r="L93" s="34"/>
      <c r="M93" s="34"/>
      <c r="N93" s="34"/>
      <c r="O93" s="34"/>
      <c r="P93" s="39">
        <v>1000000</v>
      </c>
    </row>
    <row r="94" spans="1:16" s="40" customFormat="1" ht="15.75">
      <c r="A94" s="34"/>
      <c r="B94" s="34">
        <v>81</v>
      </c>
      <c r="C94" s="35" t="s">
        <v>398</v>
      </c>
      <c r="D94" s="34" t="s">
        <v>399</v>
      </c>
      <c r="E94" s="72"/>
      <c r="F94" s="48" t="s">
        <v>400</v>
      </c>
      <c r="G94" s="34" t="s">
        <v>401</v>
      </c>
      <c r="H94" s="39">
        <v>10000000</v>
      </c>
      <c r="I94" s="39">
        <v>0</v>
      </c>
      <c r="J94" s="34"/>
      <c r="K94" s="34"/>
      <c r="L94" s="34"/>
      <c r="M94" s="34"/>
      <c r="N94" s="34"/>
      <c r="O94" s="34" t="s">
        <v>11</v>
      </c>
      <c r="P94" s="39">
        <v>1000000</v>
      </c>
    </row>
    <row r="95" spans="1:16" s="40" customFormat="1" ht="15.75">
      <c r="A95" s="34"/>
      <c r="B95" s="34">
        <v>82</v>
      </c>
      <c r="C95" s="35" t="s">
        <v>402</v>
      </c>
      <c r="D95" s="34"/>
      <c r="E95" s="72">
        <v>34162</v>
      </c>
      <c r="F95" s="48" t="s">
        <v>403</v>
      </c>
      <c r="G95" s="34" t="s">
        <v>401</v>
      </c>
      <c r="H95" s="39">
        <v>5000000</v>
      </c>
      <c r="I95" s="39">
        <v>0</v>
      </c>
      <c r="J95" s="34"/>
      <c r="K95" s="34"/>
      <c r="L95" s="34"/>
      <c r="M95" s="34"/>
      <c r="N95" s="34"/>
      <c r="O95" s="34" t="s">
        <v>11</v>
      </c>
      <c r="P95" s="39">
        <v>1000000</v>
      </c>
    </row>
    <row r="96" spans="1:16" s="40" customFormat="1" ht="15.75">
      <c r="A96" s="34"/>
      <c r="B96" s="34">
        <v>83</v>
      </c>
      <c r="C96" s="35" t="s">
        <v>404</v>
      </c>
      <c r="D96" s="34"/>
      <c r="E96" s="72" t="s">
        <v>405</v>
      </c>
      <c r="F96" s="48" t="s">
        <v>406</v>
      </c>
      <c r="G96" s="34" t="s">
        <v>407</v>
      </c>
      <c r="H96" s="39">
        <v>3000000</v>
      </c>
      <c r="I96" s="39">
        <v>500000</v>
      </c>
      <c r="J96" s="34"/>
      <c r="K96" s="34" t="s">
        <v>11</v>
      </c>
      <c r="L96" s="34"/>
      <c r="M96" s="34"/>
      <c r="N96" s="34"/>
      <c r="O96" s="34"/>
      <c r="P96" s="39">
        <v>1000000</v>
      </c>
    </row>
    <row r="97" spans="1:16" s="40" customFormat="1" ht="15.75">
      <c r="A97" s="34"/>
      <c r="B97" s="34">
        <v>84</v>
      </c>
      <c r="C97" s="35" t="s">
        <v>408</v>
      </c>
      <c r="D97" s="72"/>
      <c r="E97" s="72" t="s">
        <v>409</v>
      </c>
      <c r="F97" s="48" t="s">
        <v>410</v>
      </c>
      <c r="G97" s="34" t="s">
        <v>411</v>
      </c>
      <c r="H97" s="39">
        <v>3000000</v>
      </c>
      <c r="I97" s="39">
        <v>300000</v>
      </c>
      <c r="J97" s="34" t="s">
        <v>11</v>
      </c>
      <c r="K97" s="34"/>
      <c r="L97" s="34"/>
      <c r="M97" s="34"/>
      <c r="N97" s="34"/>
      <c r="O97" s="34"/>
      <c r="P97" s="39">
        <v>1000000</v>
      </c>
    </row>
    <row r="98" spans="1:16" s="40" customFormat="1" ht="15.75">
      <c r="A98" s="34"/>
      <c r="B98" s="34">
        <v>85</v>
      </c>
      <c r="C98" s="35" t="s">
        <v>412</v>
      </c>
      <c r="D98" s="34"/>
      <c r="E98" s="72" t="s">
        <v>413</v>
      </c>
      <c r="F98" s="48" t="s">
        <v>414</v>
      </c>
      <c r="G98" s="34" t="s">
        <v>411</v>
      </c>
      <c r="H98" s="39">
        <v>6000000</v>
      </c>
      <c r="I98" s="39">
        <v>500000</v>
      </c>
      <c r="J98" s="34"/>
      <c r="K98" s="34" t="s">
        <v>11</v>
      </c>
      <c r="L98" s="34"/>
      <c r="M98" s="34"/>
      <c r="N98" s="34"/>
      <c r="O98" s="34"/>
      <c r="P98" s="39">
        <v>1000000</v>
      </c>
    </row>
    <row r="99" spans="1:16" s="33" customFormat="1" ht="15.75">
      <c r="A99" s="22">
        <v>5</v>
      </c>
      <c r="B99" s="22"/>
      <c r="C99" s="43" t="s">
        <v>415</v>
      </c>
      <c r="D99" s="22">
        <f aca="true" t="shared" si="5" ref="D99:N99">COUNTA(D100:D116)</f>
        <v>3</v>
      </c>
      <c r="E99" s="22">
        <f t="shared" si="5"/>
        <v>14</v>
      </c>
      <c r="F99" s="22"/>
      <c r="G99" s="22"/>
      <c r="H99" s="32"/>
      <c r="I99" s="32"/>
      <c r="J99" s="22">
        <f t="shared" si="5"/>
        <v>1</v>
      </c>
      <c r="K99" s="22">
        <f t="shared" si="5"/>
        <v>0</v>
      </c>
      <c r="L99" s="22">
        <f t="shared" si="5"/>
        <v>0</v>
      </c>
      <c r="M99" s="22">
        <f t="shared" si="5"/>
        <v>1</v>
      </c>
      <c r="N99" s="22">
        <f t="shared" si="5"/>
        <v>0</v>
      </c>
      <c r="O99" s="22">
        <f>COUNTA(O100:O116)</f>
        <v>15</v>
      </c>
      <c r="P99" s="32">
        <f>SUM(P100:P116)</f>
        <v>17000000</v>
      </c>
    </row>
    <row r="100" spans="1:16" s="40" customFormat="1" ht="15.75">
      <c r="A100" s="34"/>
      <c r="B100" s="34">
        <v>86</v>
      </c>
      <c r="C100" s="35" t="s">
        <v>416</v>
      </c>
      <c r="D100" s="48"/>
      <c r="E100" s="72">
        <v>24513</v>
      </c>
      <c r="F100" s="48" t="s">
        <v>417</v>
      </c>
      <c r="G100" s="34" t="s">
        <v>418</v>
      </c>
      <c r="H100" s="39">
        <v>6000000</v>
      </c>
      <c r="I100" s="39">
        <v>0</v>
      </c>
      <c r="J100" s="38"/>
      <c r="K100" s="38"/>
      <c r="L100" s="38"/>
      <c r="M100" s="38"/>
      <c r="N100" s="38"/>
      <c r="O100" s="38" t="s">
        <v>11</v>
      </c>
      <c r="P100" s="39">
        <v>1000000</v>
      </c>
    </row>
    <row r="101" spans="1:16" s="40" customFormat="1" ht="15.75">
      <c r="A101" s="34"/>
      <c r="B101" s="34">
        <v>87</v>
      </c>
      <c r="C101" s="35" t="s">
        <v>419</v>
      </c>
      <c r="D101" s="48"/>
      <c r="E101" s="72">
        <v>26435</v>
      </c>
      <c r="F101" s="48" t="s">
        <v>420</v>
      </c>
      <c r="G101" s="34" t="s">
        <v>418</v>
      </c>
      <c r="H101" s="39">
        <v>6500000</v>
      </c>
      <c r="I101" s="39">
        <v>0</v>
      </c>
      <c r="J101" s="38"/>
      <c r="K101" s="38"/>
      <c r="L101" s="38"/>
      <c r="M101" s="38"/>
      <c r="N101" s="38"/>
      <c r="O101" s="38" t="s">
        <v>11</v>
      </c>
      <c r="P101" s="39">
        <v>1000000</v>
      </c>
    </row>
    <row r="102" spans="1:16" s="40" customFormat="1" ht="15.75">
      <c r="A102" s="34"/>
      <c r="B102" s="34">
        <v>88</v>
      </c>
      <c r="C102" s="35" t="s">
        <v>421</v>
      </c>
      <c r="D102" s="48"/>
      <c r="E102" s="72">
        <v>33805</v>
      </c>
      <c r="F102" s="48" t="s">
        <v>422</v>
      </c>
      <c r="G102" s="34" t="s">
        <v>418</v>
      </c>
      <c r="H102" s="39">
        <v>5000000</v>
      </c>
      <c r="I102" s="39">
        <v>0</v>
      </c>
      <c r="J102" s="38"/>
      <c r="K102" s="38"/>
      <c r="L102" s="38"/>
      <c r="M102" s="38"/>
      <c r="N102" s="38"/>
      <c r="O102" s="38" t="s">
        <v>11</v>
      </c>
      <c r="P102" s="39">
        <v>1000000</v>
      </c>
    </row>
    <row r="103" spans="1:16" s="40" customFormat="1" ht="15.75">
      <c r="A103" s="34"/>
      <c r="B103" s="34">
        <v>89</v>
      </c>
      <c r="C103" s="35" t="s">
        <v>423</v>
      </c>
      <c r="D103" s="48"/>
      <c r="E103" s="72">
        <v>24674</v>
      </c>
      <c r="F103" s="48" t="s">
        <v>424</v>
      </c>
      <c r="G103" s="34" t="s">
        <v>418</v>
      </c>
      <c r="H103" s="39">
        <v>6000000</v>
      </c>
      <c r="I103" s="39">
        <v>0</v>
      </c>
      <c r="J103" s="38"/>
      <c r="K103" s="38"/>
      <c r="L103" s="38"/>
      <c r="M103" s="38"/>
      <c r="N103" s="38"/>
      <c r="O103" s="38" t="s">
        <v>11</v>
      </c>
      <c r="P103" s="39">
        <v>1000000</v>
      </c>
    </row>
    <row r="104" spans="1:16" s="40" customFormat="1" ht="15.75">
      <c r="A104" s="34"/>
      <c r="B104" s="34">
        <v>90</v>
      </c>
      <c r="C104" s="35" t="s">
        <v>425</v>
      </c>
      <c r="D104" s="48"/>
      <c r="E104" s="72">
        <v>28713</v>
      </c>
      <c r="F104" s="48" t="s">
        <v>426</v>
      </c>
      <c r="G104" s="34" t="s">
        <v>427</v>
      </c>
      <c r="H104" s="39">
        <v>5000000</v>
      </c>
      <c r="I104" s="39">
        <v>0</v>
      </c>
      <c r="J104" s="38"/>
      <c r="K104" s="38"/>
      <c r="L104" s="38"/>
      <c r="M104" s="38"/>
      <c r="N104" s="38"/>
      <c r="O104" s="38" t="s">
        <v>11</v>
      </c>
      <c r="P104" s="39">
        <v>1000000</v>
      </c>
    </row>
    <row r="105" spans="1:16" s="40" customFormat="1" ht="15.75">
      <c r="A105" s="34"/>
      <c r="B105" s="34">
        <v>91</v>
      </c>
      <c r="C105" s="35" t="s">
        <v>428</v>
      </c>
      <c r="D105" s="48"/>
      <c r="E105" s="72">
        <v>26001</v>
      </c>
      <c r="F105" s="48" t="s">
        <v>429</v>
      </c>
      <c r="G105" s="34" t="s">
        <v>418</v>
      </c>
      <c r="H105" s="39">
        <v>4000000</v>
      </c>
      <c r="I105" s="39">
        <v>0</v>
      </c>
      <c r="J105" s="38"/>
      <c r="K105" s="38"/>
      <c r="L105" s="38"/>
      <c r="M105" s="38"/>
      <c r="N105" s="38"/>
      <c r="O105" s="38" t="s">
        <v>11</v>
      </c>
      <c r="P105" s="39">
        <v>1000000</v>
      </c>
    </row>
    <row r="106" spans="1:16" s="40" customFormat="1" ht="15.75">
      <c r="A106" s="34"/>
      <c r="B106" s="34">
        <v>92</v>
      </c>
      <c r="C106" s="35" t="s">
        <v>430</v>
      </c>
      <c r="D106" s="48"/>
      <c r="E106" s="72">
        <v>24621</v>
      </c>
      <c r="F106" s="48" t="s">
        <v>431</v>
      </c>
      <c r="G106" s="34" t="s">
        <v>418</v>
      </c>
      <c r="H106" s="39">
        <v>5000000</v>
      </c>
      <c r="I106" s="39">
        <v>0</v>
      </c>
      <c r="J106" s="38"/>
      <c r="K106" s="38"/>
      <c r="L106" s="38"/>
      <c r="M106" s="38"/>
      <c r="N106" s="38"/>
      <c r="O106" s="38" t="s">
        <v>11</v>
      </c>
      <c r="P106" s="39">
        <v>1000000</v>
      </c>
    </row>
    <row r="107" spans="1:16" s="40" customFormat="1" ht="15.75">
      <c r="A107" s="34"/>
      <c r="B107" s="34">
        <v>93</v>
      </c>
      <c r="C107" s="35" t="s">
        <v>432</v>
      </c>
      <c r="D107" s="48"/>
      <c r="E107" s="72">
        <v>26275</v>
      </c>
      <c r="F107" s="48" t="s">
        <v>433</v>
      </c>
      <c r="G107" s="34" t="s">
        <v>418</v>
      </c>
      <c r="H107" s="39">
        <v>6000000</v>
      </c>
      <c r="I107" s="39">
        <v>0</v>
      </c>
      <c r="J107" s="38"/>
      <c r="K107" s="38"/>
      <c r="L107" s="38"/>
      <c r="M107" s="38"/>
      <c r="N107" s="38"/>
      <c r="O107" s="38" t="s">
        <v>11</v>
      </c>
      <c r="P107" s="39">
        <v>1000000</v>
      </c>
    </row>
    <row r="108" spans="1:16" s="40" customFormat="1" ht="15.75">
      <c r="A108" s="34"/>
      <c r="B108" s="34">
        <v>94</v>
      </c>
      <c r="C108" s="35" t="s">
        <v>434</v>
      </c>
      <c r="D108" s="48" t="s">
        <v>435</v>
      </c>
      <c r="E108" s="48"/>
      <c r="F108" s="48" t="s">
        <v>436</v>
      </c>
      <c r="G108" s="34" t="s">
        <v>437</v>
      </c>
      <c r="H108" s="39">
        <v>2500000</v>
      </c>
      <c r="I108" s="39">
        <v>600000</v>
      </c>
      <c r="J108" s="38"/>
      <c r="K108" s="38"/>
      <c r="L108" s="38"/>
      <c r="M108" s="38"/>
      <c r="N108" s="38"/>
      <c r="O108" s="38" t="s">
        <v>11</v>
      </c>
      <c r="P108" s="39">
        <v>1000000</v>
      </c>
    </row>
    <row r="109" spans="1:16" s="40" customFormat="1" ht="15.75">
      <c r="A109" s="34"/>
      <c r="B109" s="34">
        <v>95</v>
      </c>
      <c r="C109" s="35" t="s">
        <v>438</v>
      </c>
      <c r="D109" s="48"/>
      <c r="E109" s="48" t="s">
        <v>439</v>
      </c>
      <c r="F109" s="48" t="s">
        <v>440</v>
      </c>
      <c r="G109" s="34" t="s">
        <v>437</v>
      </c>
      <c r="H109" s="39">
        <v>1500000</v>
      </c>
      <c r="I109" s="39">
        <v>300000</v>
      </c>
      <c r="J109" s="38"/>
      <c r="K109" s="38"/>
      <c r="L109" s="38"/>
      <c r="M109" s="38"/>
      <c r="N109" s="38"/>
      <c r="O109" s="38" t="s">
        <v>11</v>
      </c>
      <c r="P109" s="39">
        <v>1000000</v>
      </c>
    </row>
    <row r="110" spans="1:16" s="40" customFormat="1" ht="15.75">
      <c r="A110" s="34"/>
      <c r="B110" s="34">
        <v>96</v>
      </c>
      <c r="C110" s="35" t="s">
        <v>441</v>
      </c>
      <c r="D110" s="48" t="s">
        <v>442</v>
      </c>
      <c r="E110" s="48"/>
      <c r="F110" s="48" t="s">
        <v>443</v>
      </c>
      <c r="G110" s="34" t="s">
        <v>437</v>
      </c>
      <c r="H110" s="39">
        <v>2000000</v>
      </c>
      <c r="I110" s="39">
        <v>200000</v>
      </c>
      <c r="J110" s="38"/>
      <c r="K110" s="38"/>
      <c r="L110" s="38"/>
      <c r="M110" s="38"/>
      <c r="N110" s="38"/>
      <c r="O110" s="38" t="s">
        <v>11</v>
      </c>
      <c r="P110" s="39">
        <v>1000000</v>
      </c>
    </row>
    <row r="111" spans="1:16" s="40" customFormat="1" ht="15.75">
      <c r="A111" s="34"/>
      <c r="B111" s="34">
        <v>97</v>
      </c>
      <c r="C111" s="35" t="s">
        <v>444</v>
      </c>
      <c r="D111" s="48"/>
      <c r="E111" s="48" t="s">
        <v>445</v>
      </c>
      <c r="F111" s="48" t="s">
        <v>446</v>
      </c>
      <c r="G111" s="34" t="s">
        <v>437</v>
      </c>
      <c r="H111" s="39">
        <v>2000000</v>
      </c>
      <c r="I111" s="39">
        <v>0</v>
      </c>
      <c r="J111" s="38" t="s">
        <v>11</v>
      </c>
      <c r="K111" s="38"/>
      <c r="L111" s="38"/>
      <c r="M111" s="38"/>
      <c r="N111" s="38"/>
      <c r="O111" s="38"/>
      <c r="P111" s="39">
        <v>1000000</v>
      </c>
    </row>
    <row r="112" spans="1:16" s="40" customFormat="1" ht="15.75">
      <c r="A112" s="34"/>
      <c r="B112" s="34">
        <v>98</v>
      </c>
      <c r="C112" s="35" t="s">
        <v>447</v>
      </c>
      <c r="D112" s="48"/>
      <c r="E112" s="48" t="s">
        <v>448</v>
      </c>
      <c r="F112" s="48" t="s">
        <v>449</v>
      </c>
      <c r="G112" s="34" t="s">
        <v>437</v>
      </c>
      <c r="H112" s="39">
        <v>10000000</v>
      </c>
      <c r="I112" s="39">
        <v>0</v>
      </c>
      <c r="J112" s="38"/>
      <c r="K112" s="38"/>
      <c r="L112" s="38"/>
      <c r="M112" s="38"/>
      <c r="N112" s="38"/>
      <c r="O112" s="38" t="s">
        <v>11</v>
      </c>
      <c r="P112" s="39">
        <v>1000000</v>
      </c>
    </row>
    <row r="113" spans="1:16" s="40" customFormat="1" ht="15.75">
      <c r="A113" s="34"/>
      <c r="B113" s="34">
        <v>99</v>
      </c>
      <c r="C113" s="35" t="s">
        <v>450</v>
      </c>
      <c r="D113" s="48"/>
      <c r="E113" s="48" t="s">
        <v>451</v>
      </c>
      <c r="F113" s="48" t="s">
        <v>452</v>
      </c>
      <c r="G113" s="34" t="s">
        <v>437</v>
      </c>
      <c r="H113" s="39">
        <v>6000000</v>
      </c>
      <c r="I113" s="39">
        <v>0</v>
      </c>
      <c r="J113" s="38"/>
      <c r="K113" s="38"/>
      <c r="L113" s="38"/>
      <c r="M113" s="38"/>
      <c r="N113" s="38"/>
      <c r="O113" s="38" t="s">
        <v>11</v>
      </c>
      <c r="P113" s="39">
        <v>1000000</v>
      </c>
    </row>
    <row r="114" spans="1:16" s="40" customFormat="1" ht="15.75">
      <c r="A114" s="34"/>
      <c r="B114" s="34">
        <v>100</v>
      </c>
      <c r="C114" s="35" t="s">
        <v>31</v>
      </c>
      <c r="D114" s="48"/>
      <c r="E114" s="48" t="s">
        <v>453</v>
      </c>
      <c r="F114" s="48" t="s">
        <v>454</v>
      </c>
      <c r="G114" s="34" t="s">
        <v>437</v>
      </c>
      <c r="H114" s="39">
        <v>10000000</v>
      </c>
      <c r="I114" s="39">
        <v>500000</v>
      </c>
      <c r="J114" s="38"/>
      <c r="K114" s="38"/>
      <c r="L114" s="38"/>
      <c r="M114" s="38"/>
      <c r="N114" s="38"/>
      <c r="O114" s="38" t="s">
        <v>11</v>
      </c>
      <c r="P114" s="39">
        <v>1000000</v>
      </c>
    </row>
    <row r="115" spans="1:16" s="40" customFormat="1" ht="15.75">
      <c r="A115" s="34"/>
      <c r="B115" s="34">
        <v>101</v>
      </c>
      <c r="C115" s="35" t="s">
        <v>455</v>
      </c>
      <c r="D115" s="48" t="s">
        <v>456</v>
      </c>
      <c r="E115" s="48"/>
      <c r="F115" s="48" t="s">
        <v>457</v>
      </c>
      <c r="G115" s="34" t="s">
        <v>458</v>
      </c>
      <c r="H115" s="39">
        <v>3000000</v>
      </c>
      <c r="I115" s="39">
        <v>0</v>
      </c>
      <c r="J115" s="38"/>
      <c r="K115" s="38"/>
      <c r="L115" s="38"/>
      <c r="M115" s="38" t="s">
        <v>11</v>
      </c>
      <c r="N115" s="38"/>
      <c r="O115" s="38"/>
      <c r="P115" s="39">
        <v>1000000</v>
      </c>
    </row>
    <row r="116" spans="1:16" s="40" customFormat="1" ht="15.75">
      <c r="A116" s="34"/>
      <c r="B116" s="34">
        <v>102</v>
      </c>
      <c r="C116" s="35" t="s">
        <v>459</v>
      </c>
      <c r="D116" s="48"/>
      <c r="E116" s="48" t="s">
        <v>460</v>
      </c>
      <c r="F116" s="48" t="s">
        <v>461</v>
      </c>
      <c r="G116" s="34" t="s">
        <v>458</v>
      </c>
      <c r="H116" s="39">
        <v>8000000</v>
      </c>
      <c r="I116" s="39">
        <v>700000</v>
      </c>
      <c r="J116" s="38"/>
      <c r="K116" s="38"/>
      <c r="L116" s="38"/>
      <c r="M116" s="38"/>
      <c r="N116" s="38"/>
      <c r="O116" s="38" t="s">
        <v>11</v>
      </c>
      <c r="P116" s="39">
        <v>1000000</v>
      </c>
    </row>
    <row r="117" spans="1:16" s="40" customFormat="1" ht="15.75">
      <c r="A117" s="22">
        <v>6</v>
      </c>
      <c r="B117" s="22"/>
      <c r="C117" s="43" t="s">
        <v>462</v>
      </c>
      <c r="D117" s="22">
        <f aca="true" t="shared" si="6" ref="D117:M117">COUNTA(D118:D126)</f>
        <v>5</v>
      </c>
      <c r="E117" s="22">
        <f t="shared" si="6"/>
        <v>4</v>
      </c>
      <c r="F117" s="22"/>
      <c r="G117" s="22"/>
      <c r="H117" s="32"/>
      <c r="I117" s="32"/>
      <c r="J117" s="22">
        <f t="shared" si="6"/>
        <v>0</v>
      </c>
      <c r="K117" s="22">
        <f t="shared" si="6"/>
        <v>0</v>
      </c>
      <c r="L117" s="22">
        <f t="shared" si="6"/>
        <v>0</v>
      </c>
      <c r="M117" s="22">
        <f t="shared" si="6"/>
        <v>0</v>
      </c>
      <c r="N117" s="22">
        <f>COUNTA(N118:N126)</f>
        <v>0</v>
      </c>
      <c r="O117" s="22">
        <f>COUNTA(O118:O126)</f>
        <v>9</v>
      </c>
      <c r="P117" s="32">
        <f>SUM(P118:P126)</f>
        <v>9000000</v>
      </c>
    </row>
    <row r="118" spans="1:16" s="40" customFormat="1" ht="15.75">
      <c r="A118" s="34"/>
      <c r="B118" s="34">
        <v>103</v>
      </c>
      <c r="C118" s="35" t="s">
        <v>463</v>
      </c>
      <c r="D118" s="37" t="s">
        <v>464</v>
      </c>
      <c r="E118" s="48"/>
      <c r="F118" s="37" t="s">
        <v>465</v>
      </c>
      <c r="G118" s="34" t="s">
        <v>466</v>
      </c>
      <c r="H118" s="39">
        <v>3000000</v>
      </c>
      <c r="I118" s="39">
        <v>600000</v>
      </c>
      <c r="J118" s="38"/>
      <c r="K118" s="38"/>
      <c r="L118" s="38"/>
      <c r="M118" s="38"/>
      <c r="N118" s="38"/>
      <c r="O118" s="38" t="s">
        <v>11</v>
      </c>
      <c r="P118" s="39">
        <v>1000000</v>
      </c>
    </row>
    <row r="119" spans="1:16" s="40" customFormat="1" ht="15.75">
      <c r="A119" s="34"/>
      <c r="B119" s="34">
        <v>104</v>
      </c>
      <c r="C119" s="35" t="s">
        <v>467</v>
      </c>
      <c r="D119" s="37"/>
      <c r="E119" s="37" t="s">
        <v>468</v>
      </c>
      <c r="F119" s="37" t="s">
        <v>469</v>
      </c>
      <c r="G119" s="34" t="s">
        <v>466</v>
      </c>
      <c r="H119" s="39">
        <v>3000000</v>
      </c>
      <c r="I119" s="39">
        <v>500000</v>
      </c>
      <c r="J119" s="38"/>
      <c r="K119" s="38"/>
      <c r="L119" s="38"/>
      <c r="M119" s="38"/>
      <c r="N119" s="38"/>
      <c r="O119" s="38" t="s">
        <v>11</v>
      </c>
      <c r="P119" s="39">
        <v>1000000</v>
      </c>
    </row>
    <row r="120" spans="1:16" s="40" customFormat="1" ht="15.75">
      <c r="A120" s="34"/>
      <c r="B120" s="34">
        <v>105</v>
      </c>
      <c r="C120" s="35" t="s">
        <v>470</v>
      </c>
      <c r="D120" s="73"/>
      <c r="E120" s="73" t="s">
        <v>471</v>
      </c>
      <c r="F120" s="37" t="s">
        <v>472</v>
      </c>
      <c r="G120" s="34" t="s">
        <v>466</v>
      </c>
      <c r="H120" s="39">
        <v>4000000</v>
      </c>
      <c r="I120" s="39">
        <v>500000</v>
      </c>
      <c r="J120" s="38"/>
      <c r="K120" s="38"/>
      <c r="L120" s="38"/>
      <c r="M120" s="38"/>
      <c r="N120" s="38"/>
      <c r="O120" s="38" t="s">
        <v>11</v>
      </c>
      <c r="P120" s="39">
        <v>1000000</v>
      </c>
    </row>
    <row r="121" spans="1:16" s="40" customFormat="1" ht="15.75">
      <c r="A121" s="34"/>
      <c r="B121" s="34">
        <v>106</v>
      </c>
      <c r="C121" s="35" t="s">
        <v>473</v>
      </c>
      <c r="D121" s="37"/>
      <c r="E121" s="73">
        <v>30232</v>
      </c>
      <c r="F121" s="37" t="s">
        <v>474</v>
      </c>
      <c r="G121" s="34" t="s">
        <v>475</v>
      </c>
      <c r="H121" s="39">
        <v>3000000</v>
      </c>
      <c r="I121" s="39">
        <v>600000</v>
      </c>
      <c r="J121" s="38"/>
      <c r="K121" s="38"/>
      <c r="L121" s="38"/>
      <c r="M121" s="38"/>
      <c r="N121" s="38"/>
      <c r="O121" s="38" t="s">
        <v>11</v>
      </c>
      <c r="P121" s="39">
        <v>1000000</v>
      </c>
    </row>
    <row r="122" spans="1:16" s="40" customFormat="1" ht="15.75">
      <c r="A122" s="34"/>
      <c r="B122" s="34">
        <v>107</v>
      </c>
      <c r="C122" s="35" t="s">
        <v>476</v>
      </c>
      <c r="D122" s="37" t="s">
        <v>477</v>
      </c>
      <c r="E122" s="48"/>
      <c r="F122" s="37" t="s">
        <v>478</v>
      </c>
      <c r="G122" s="34" t="s">
        <v>475</v>
      </c>
      <c r="H122" s="39">
        <v>4000000</v>
      </c>
      <c r="I122" s="39">
        <v>600000</v>
      </c>
      <c r="J122" s="38"/>
      <c r="K122" s="38"/>
      <c r="L122" s="38"/>
      <c r="M122" s="38"/>
      <c r="N122" s="38"/>
      <c r="O122" s="38" t="s">
        <v>11</v>
      </c>
      <c r="P122" s="39">
        <v>1000000</v>
      </c>
    </row>
    <row r="123" spans="1:16" s="40" customFormat="1" ht="15.75">
      <c r="A123" s="34"/>
      <c r="B123" s="34">
        <v>108</v>
      </c>
      <c r="C123" s="35" t="s">
        <v>479</v>
      </c>
      <c r="D123" s="34" t="s">
        <v>480</v>
      </c>
      <c r="E123" s="48"/>
      <c r="F123" s="37" t="s">
        <v>481</v>
      </c>
      <c r="G123" s="34" t="s">
        <v>475</v>
      </c>
      <c r="H123" s="39">
        <v>3000000</v>
      </c>
      <c r="I123" s="39">
        <v>500000</v>
      </c>
      <c r="J123" s="38"/>
      <c r="K123" s="38"/>
      <c r="L123" s="38"/>
      <c r="M123" s="38"/>
      <c r="N123" s="38"/>
      <c r="O123" s="38" t="s">
        <v>11</v>
      </c>
      <c r="P123" s="39">
        <v>1000000</v>
      </c>
    </row>
    <row r="124" spans="1:16" s="40" customFormat="1" ht="15.75">
      <c r="A124" s="34"/>
      <c r="B124" s="34">
        <v>109</v>
      </c>
      <c r="C124" s="35" t="s">
        <v>482</v>
      </c>
      <c r="D124" s="34">
        <v>1969</v>
      </c>
      <c r="E124" s="48"/>
      <c r="F124" s="37" t="s">
        <v>483</v>
      </c>
      <c r="G124" s="34" t="s">
        <v>475</v>
      </c>
      <c r="H124" s="39">
        <v>3000000</v>
      </c>
      <c r="I124" s="39">
        <v>600000</v>
      </c>
      <c r="J124" s="38"/>
      <c r="K124" s="38"/>
      <c r="L124" s="38"/>
      <c r="M124" s="38"/>
      <c r="N124" s="38"/>
      <c r="O124" s="38" t="s">
        <v>11</v>
      </c>
      <c r="P124" s="39">
        <v>1000000</v>
      </c>
    </row>
    <row r="125" spans="1:16" s="40" customFormat="1" ht="15.75">
      <c r="A125" s="34"/>
      <c r="B125" s="34">
        <v>110</v>
      </c>
      <c r="C125" s="35" t="s">
        <v>432</v>
      </c>
      <c r="D125" s="37"/>
      <c r="E125" s="37" t="s">
        <v>484</v>
      </c>
      <c r="F125" s="37" t="s">
        <v>485</v>
      </c>
      <c r="G125" s="34" t="s">
        <v>475</v>
      </c>
      <c r="H125" s="39">
        <v>3000000</v>
      </c>
      <c r="I125" s="39">
        <v>500000</v>
      </c>
      <c r="J125" s="38"/>
      <c r="K125" s="38"/>
      <c r="L125" s="38"/>
      <c r="M125" s="38"/>
      <c r="N125" s="38"/>
      <c r="O125" s="38" t="s">
        <v>11</v>
      </c>
      <c r="P125" s="39">
        <v>1000000</v>
      </c>
    </row>
    <row r="126" spans="1:16" s="40" customFormat="1" ht="15.75">
      <c r="A126" s="34"/>
      <c r="B126" s="34">
        <v>111</v>
      </c>
      <c r="C126" s="35" t="s">
        <v>486</v>
      </c>
      <c r="D126" s="34" t="s">
        <v>487</v>
      </c>
      <c r="E126" s="48"/>
      <c r="F126" s="37" t="s">
        <v>488</v>
      </c>
      <c r="G126" s="34" t="s">
        <v>489</v>
      </c>
      <c r="H126" s="39">
        <v>3000000</v>
      </c>
      <c r="I126" s="39">
        <v>500000</v>
      </c>
      <c r="J126" s="38"/>
      <c r="K126" s="38"/>
      <c r="L126" s="38"/>
      <c r="M126" s="38"/>
      <c r="N126" s="38"/>
      <c r="O126" s="38" t="s">
        <v>11</v>
      </c>
      <c r="P126" s="39">
        <v>1000000</v>
      </c>
    </row>
    <row r="127" spans="1:16" s="33" customFormat="1" ht="15.75">
      <c r="A127" s="22">
        <v>7</v>
      </c>
      <c r="B127" s="22"/>
      <c r="C127" s="43" t="s">
        <v>490</v>
      </c>
      <c r="D127" s="22">
        <f>COUNTA(D128)</f>
        <v>1</v>
      </c>
      <c r="E127" s="22">
        <f>COUNTA(E128)</f>
        <v>0</v>
      </c>
      <c r="F127" s="22"/>
      <c r="G127" s="22"/>
      <c r="H127" s="32"/>
      <c r="I127" s="32"/>
      <c r="J127" s="22">
        <f>COUNTA(J128:J128)</f>
        <v>0</v>
      </c>
      <c r="K127" s="22">
        <f>COUNTA(K128:K128)</f>
        <v>0</v>
      </c>
      <c r="L127" s="22">
        <f>COUNTA(L128:L128)</f>
        <v>0</v>
      </c>
      <c r="M127" s="22">
        <f>COUNTA(M128:M128)</f>
        <v>0</v>
      </c>
      <c r="N127" s="22">
        <f>COUNTA(N128:N128)</f>
        <v>0</v>
      </c>
      <c r="O127" s="22">
        <f>COUNTA(O128:O128)</f>
        <v>1</v>
      </c>
      <c r="P127" s="32">
        <v>1000000</v>
      </c>
    </row>
    <row r="128" spans="1:16" s="40" customFormat="1" ht="15.75">
      <c r="A128" s="34"/>
      <c r="B128" s="34">
        <v>112</v>
      </c>
      <c r="C128" s="35" t="s">
        <v>491</v>
      </c>
      <c r="D128" s="48" t="s">
        <v>492</v>
      </c>
      <c r="E128" s="48"/>
      <c r="F128" s="74" t="s">
        <v>493</v>
      </c>
      <c r="G128" s="34" t="s">
        <v>494</v>
      </c>
      <c r="H128" s="39">
        <v>6000000</v>
      </c>
      <c r="I128" s="39">
        <v>0</v>
      </c>
      <c r="J128" s="38"/>
      <c r="K128" s="38"/>
      <c r="L128" s="38"/>
      <c r="M128" s="38"/>
      <c r="N128" s="38"/>
      <c r="O128" s="38" t="s">
        <v>11</v>
      </c>
      <c r="P128" s="39">
        <v>1000000</v>
      </c>
    </row>
  </sheetData>
  <sheetProtection/>
  <mergeCells count="14">
    <mergeCell ref="H6:H7"/>
    <mergeCell ref="I6:I7"/>
    <mergeCell ref="J6:O6"/>
    <mergeCell ref="P6:P7"/>
    <mergeCell ref="A1:P1"/>
    <mergeCell ref="A2:P2"/>
    <mergeCell ref="A3:P3"/>
    <mergeCell ref="A4:P4"/>
    <mergeCell ref="A6:A7"/>
    <mergeCell ref="B6:B7"/>
    <mergeCell ref="C6:C7"/>
    <mergeCell ref="D6:E6"/>
    <mergeCell ref="F6:F7"/>
    <mergeCell ref="G6:G7"/>
  </mergeCells>
  <printOptions/>
  <pageMargins left="0.7086614173228347" right="0.4330708661417323" top="0.7480314960629921" bottom="0.6299212598425197" header="0.31496062992125984" footer="0.31496062992125984"/>
  <pageSetup horizontalDpi="600" verticalDpi="600" orientation="landscape" paperSize="9" scale="68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3">
      <selection activeCell="F9" sqref="F9:I9"/>
    </sheetView>
  </sheetViews>
  <sheetFormatPr defaultColWidth="10.28125" defaultRowHeight="15"/>
  <cols>
    <col min="1" max="2" width="6.28125" style="16" customWidth="1"/>
    <col min="3" max="3" width="24.8515625" style="16" customWidth="1"/>
    <col min="4" max="4" width="14.28125" style="18" customWidth="1"/>
    <col min="5" max="5" width="13.00390625" style="18" customWidth="1"/>
    <col min="6" max="6" width="17.00390625" style="16" customWidth="1"/>
    <col min="7" max="7" width="19.00390625" style="19" customWidth="1"/>
    <col min="8" max="8" width="11.28125" style="19" customWidth="1"/>
    <col min="9" max="9" width="11.421875" style="19" customWidth="1"/>
    <col min="10" max="14" width="9.421875" style="19" customWidth="1"/>
    <col min="15" max="15" width="9.8515625" style="19" customWidth="1"/>
    <col min="16" max="16" width="13.7109375" style="18" customWidth="1"/>
    <col min="17" max="16384" width="10.28125" style="16" customWidth="1"/>
  </cols>
  <sheetData>
    <row r="1" spans="1:16" ht="18.75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8.75">
      <c r="A2" s="101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8.75">
      <c r="A3" s="103" t="s">
        <v>78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8.75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20.25" customHeight="1"/>
    <row r="6" spans="1:16" s="59" customFormat="1" ht="30" customHeight="1">
      <c r="A6" s="104" t="s">
        <v>12</v>
      </c>
      <c r="B6" s="104" t="s">
        <v>10</v>
      </c>
      <c r="C6" s="92" t="s">
        <v>14</v>
      </c>
      <c r="D6" s="106" t="s">
        <v>15</v>
      </c>
      <c r="E6" s="107"/>
      <c r="F6" s="92" t="s">
        <v>16</v>
      </c>
      <c r="G6" s="102" t="s">
        <v>17</v>
      </c>
      <c r="H6" s="98" t="s">
        <v>18</v>
      </c>
      <c r="I6" s="98" t="s">
        <v>19</v>
      </c>
      <c r="J6" s="102" t="s">
        <v>20</v>
      </c>
      <c r="K6" s="102"/>
      <c r="L6" s="102"/>
      <c r="M6" s="102"/>
      <c r="N6" s="102"/>
      <c r="O6" s="102"/>
      <c r="P6" s="92" t="s">
        <v>21</v>
      </c>
    </row>
    <row r="7" spans="1:16" s="59" customFormat="1" ht="203.25" customHeight="1">
      <c r="A7" s="105"/>
      <c r="B7" s="105"/>
      <c r="C7" s="93"/>
      <c r="D7" s="22" t="s">
        <v>22</v>
      </c>
      <c r="E7" s="22" t="s">
        <v>23</v>
      </c>
      <c r="F7" s="93"/>
      <c r="G7" s="102"/>
      <c r="H7" s="99"/>
      <c r="I7" s="99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2" t="s">
        <v>29</v>
      </c>
      <c r="P7" s="93"/>
    </row>
    <row r="8" spans="1:16" s="61" customFormat="1" ht="16.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</row>
    <row r="9" spans="1:16" s="61" customFormat="1" ht="26.25" customHeight="1">
      <c r="A9" s="62"/>
      <c r="B9" s="62"/>
      <c r="C9" s="62" t="s">
        <v>3</v>
      </c>
      <c r="D9" s="63">
        <f>D10+D15+D20+D24+D33+D35+D37+D64+D68+D83+D96+D101+D106+D108</f>
        <v>31</v>
      </c>
      <c r="E9" s="63">
        <f aca="true" t="shared" si="0" ref="E9:P9">E10+E15+E20+E24+E33+E35+E37+E64+E68+E83+E96+E101+E106+E108</f>
        <v>62</v>
      </c>
      <c r="F9" s="63"/>
      <c r="G9" s="63"/>
      <c r="H9" s="63"/>
      <c r="I9" s="63"/>
      <c r="J9" s="63">
        <f t="shared" si="0"/>
        <v>9</v>
      </c>
      <c r="K9" s="63">
        <f t="shared" si="0"/>
        <v>12</v>
      </c>
      <c r="L9" s="63">
        <f t="shared" si="0"/>
        <v>2</v>
      </c>
      <c r="M9" s="63">
        <f t="shared" si="0"/>
        <v>2</v>
      </c>
      <c r="N9" s="63">
        <f t="shared" si="0"/>
        <v>0</v>
      </c>
      <c r="O9" s="63">
        <f t="shared" si="0"/>
        <v>68</v>
      </c>
      <c r="P9" s="64">
        <f t="shared" si="0"/>
        <v>93000000</v>
      </c>
    </row>
    <row r="10" spans="1:16" s="33" customFormat="1" ht="15.75">
      <c r="A10" s="28">
        <v>1</v>
      </c>
      <c r="B10" s="28"/>
      <c r="C10" s="29" t="s">
        <v>58</v>
      </c>
      <c r="D10" s="22">
        <f aca="true" t="shared" si="1" ref="D10:N10">COUNTA(D11:D14)</f>
        <v>0</v>
      </c>
      <c r="E10" s="22">
        <f t="shared" si="1"/>
        <v>4</v>
      </c>
      <c r="F10" s="22"/>
      <c r="G10" s="22"/>
      <c r="H10" s="31"/>
      <c r="I10" s="31"/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>COUNTA(O11:O14)</f>
        <v>4</v>
      </c>
      <c r="P10" s="75">
        <f>SUM(P11:P14)</f>
        <v>4000000</v>
      </c>
    </row>
    <row r="11" spans="1:16" s="40" customFormat="1" ht="15.75">
      <c r="A11" s="76"/>
      <c r="B11" s="76">
        <v>1</v>
      </c>
      <c r="C11" s="77" t="s">
        <v>495</v>
      </c>
      <c r="D11" s="78"/>
      <c r="E11" s="78" t="s">
        <v>496</v>
      </c>
      <c r="F11" s="78" t="s">
        <v>497</v>
      </c>
      <c r="G11" s="76" t="s">
        <v>498</v>
      </c>
      <c r="H11" s="79">
        <v>3000000</v>
      </c>
      <c r="I11" s="79">
        <v>950000</v>
      </c>
      <c r="J11" s="38"/>
      <c r="K11" s="38"/>
      <c r="L11" s="38"/>
      <c r="M11" s="38"/>
      <c r="N11" s="38"/>
      <c r="O11" s="38" t="s">
        <v>11</v>
      </c>
      <c r="P11" s="79">
        <v>1000000</v>
      </c>
    </row>
    <row r="12" spans="1:16" s="33" customFormat="1" ht="15.75">
      <c r="A12" s="76"/>
      <c r="B12" s="76">
        <v>2</v>
      </c>
      <c r="C12" s="77" t="s">
        <v>499</v>
      </c>
      <c r="D12" s="80"/>
      <c r="E12" s="78" t="s">
        <v>500</v>
      </c>
      <c r="F12" s="78" t="s">
        <v>501</v>
      </c>
      <c r="G12" s="76" t="s">
        <v>502</v>
      </c>
      <c r="H12" s="79">
        <v>4500000</v>
      </c>
      <c r="I12" s="79">
        <v>500000</v>
      </c>
      <c r="J12" s="31"/>
      <c r="K12" s="31"/>
      <c r="L12" s="31"/>
      <c r="M12" s="31"/>
      <c r="N12" s="31"/>
      <c r="O12" s="38" t="s">
        <v>11</v>
      </c>
      <c r="P12" s="79">
        <v>1000000</v>
      </c>
    </row>
    <row r="13" spans="1:16" s="33" customFormat="1" ht="15.75">
      <c r="A13" s="76"/>
      <c r="B13" s="76">
        <v>3</v>
      </c>
      <c r="C13" s="77" t="s">
        <v>503</v>
      </c>
      <c r="D13" s="80"/>
      <c r="E13" s="78" t="s">
        <v>504</v>
      </c>
      <c r="F13" s="78" t="s">
        <v>505</v>
      </c>
      <c r="G13" s="76" t="s">
        <v>506</v>
      </c>
      <c r="H13" s="79">
        <v>7000000</v>
      </c>
      <c r="I13" s="79">
        <v>600000</v>
      </c>
      <c r="J13" s="31"/>
      <c r="K13" s="31"/>
      <c r="L13" s="31"/>
      <c r="M13" s="31"/>
      <c r="N13" s="31"/>
      <c r="O13" s="38" t="s">
        <v>11</v>
      </c>
      <c r="P13" s="79">
        <v>1000000</v>
      </c>
    </row>
    <row r="14" spans="1:16" s="33" customFormat="1" ht="15.75">
      <c r="A14" s="76"/>
      <c r="B14" s="76">
        <v>4</v>
      </c>
      <c r="C14" s="77" t="s">
        <v>507</v>
      </c>
      <c r="D14" s="78"/>
      <c r="E14" s="78" t="s">
        <v>508</v>
      </c>
      <c r="F14" s="78" t="s">
        <v>509</v>
      </c>
      <c r="G14" s="76" t="s">
        <v>510</v>
      </c>
      <c r="H14" s="79">
        <v>4000000</v>
      </c>
      <c r="I14" s="79">
        <v>700000</v>
      </c>
      <c r="J14" s="38"/>
      <c r="K14" s="38"/>
      <c r="L14" s="38"/>
      <c r="M14" s="38"/>
      <c r="N14" s="38"/>
      <c r="O14" s="38" t="s">
        <v>11</v>
      </c>
      <c r="P14" s="79">
        <v>1000000</v>
      </c>
    </row>
    <row r="15" spans="1:16" s="33" customFormat="1" ht="15.75">
      <c r="A15" s="28">
        <v>2</v>
      </c>
      <c r="B15" s="28"/>
      <c r="C15" s="29" t="s">
        <v>511</v>
      </c>
      <c r="D15" s="22">
        <f aca="true" t="shared" si="2" ref="D15:N15">COUNTA(D16:D19)</f>
        <v>1</v>
      </c>
      <c r="E15" s="22">
        <f t="shared" si="2"/>
        <v>3</v>
      </c>
      <c r="F15" s="22"/>
      <c r="G15" s="22"/>
      <c r="H15" s="32"/>
      <c r="I15" s="32"/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>COUNTA(O16:O19)</f>
        <v>4</v>
      </c>
      <c r="P15" s="75">
        <f>SUM(P16:P19)</f>
        <v>4000000</v>
      </c>
    </row>
    <row r="16" spans="1:16" s="33" customFormat="1" ht="15.75">
      <c r="A16" s="34"/>
      <c r="B16" s="34">
        <v>5</v>
      </c>
      <c r="C16" s="35" t="s">
        <v>512</v>
      </c>
      <c r="D16" s="48"/>
      <c r="E16" s="48" t="s">
        <v>513</v>
      </c>
      <c r="F16" s="48" t="s">
        <v>514</v>
      </c>
      <c r="G16" s="34" t="s">
        <v>515</v>
      </c>
      <c r="H16" s="39">
        <v>6000000</v>
      </c>
      <c r="I16" s="39">
        <v>500000</v>
      </c>
      <c r="J16" s="38"/>
      <c r="K16" s="38"/>
      <c r="L16" s="38"/>
      <c r="M16" s="38"/>
      <c r="N16" s="38"/>
      <c r="O16" s="38" t="s">
        <v>11</v>
      </c>
      <c r="P16" s="79">
        <v>1000000</v>
      </c>
    </row>
    <row r="17" spans="1:16" s="33" customFormat="1" ht="15.75">
      <c r="A17" s="34"/>
      <c r="B17" s="34">
        <v>6</v>
      </c>
      <c r="C17" s="35" t="s">
        <v>516</v>
      </c>
      <c r="D17" s="48"/>
      <c r="E17" s="48" t="s">
        <v>517</v>
      </c>
      <c r="F17" s="48" t="s">
        <v>518</v>
      </c>
      <c r="G17" s="34" t="s">
        <v>515</v>
      </c>
      <c r="H17" s="39">
        <v>6000000</v>
      </c>
      <c r="I17" s="39">
        <v>500000</v>
      </c>
      <c r="J17" s="38"/>
      <c r="K17" s="38"/>
      <c r="L17" s="38"/>
      <c r="M17" s="38"/>
      <c r="N17" s="38"/>
      <c r="O17" s="38" t="s">
        <v>11</v>
      </c>
      <c r="P17" s="79">
        <v>1000000</v>
      </c>
    </row>
    <row r="18" spans="1:16" s="33" customFormat="1" ht="15.75">
      <c r="A18" s="34"/>
      <c r="B18" s="34">
        <v>7</v>
      </c>
      <c r="C18" s="35" t="s">
        <v>519</v>
      </c>
      <c r="D18" s="48" t="s">
        <v>520</v>
      </c>
      <c r="E18" s="48"/>
      <c r="F18" s="48" t="s">
        <v>521</v>
      </c>
      <c r="G18" s="34" t="s">
        <v>522</v>
      </c>
      <c r="H18" s="39">
        <v>7000000</v>
      </c>
      <c r="I18" s="39">
        <v>800000</v>
      </c>
      <c r="J18" s="38"/>
      <c r="K18" s="38"/>
      <c r="L18" s="38"/>
      <c r="M18" s="38"/>
      <c r="N18" s="38"/>
      <c r="O18" s="38" t="s">
        <v>11</v>
      </c>
      <c r="P18" s="79">
        <v>1000000</v>
      </c>
    </row>
    <row r="19" spans="1:16" s="33" customFormat="1" ht="15.75">
      <c r="A19" s="34"/>
      <c r="B19" s="34">
        <v>8</v>
      </c>
      <c r="C19" s="35" t="s">
        <v>523</v>
      </c>
      <c r="D19" s="48"/>
      <c r="E19" s="48" t="s">
        <v>524</v>
      </c>
      <c r="F19" s="48" t="s">
        <v>525</v>
      </c>
      <c r="G19" s="34" t="s">
        <v>522</v>
      </c>
      <c r="H19" s="39">
        <v>4000000</v>
      </c>
      <c r="I19" s="39">
        <v>800000</v>
      </c>
      <c r="J19" s="38"/>
      <c r="K19" s="38"/>
      <c r="L19" s="38"/>
      <c r="M19" s="38"/>
      <c r="N19" s="38"/>
      <c r="O19" s="38" t="s">
        <v>11</v>
      </c>
      <c r="P19" s="79">
        <v>1000000</v>
      </c>
    </row>
    <row r="20" spans="1:16" s="33" customFormat="1" ht="15.75">
      <c r="A20" s="28">
        <v>3</v>
      </c>
      <c r="B20" s="28"/>
      <c r="C20" s="43" t="s">
        <v>526</v>
      </c>
      <c r="D20" s="22">
        <f aca="true" t="shared" si="3" ref="D20:N20">COUNTA(D21:D23)</f>
        <v>1</v>
      </c>
      <c r="E20" s="22">
        <f t="shared" si="3"/>
        <v>2</v>
      </c>
      <c r="F20" s="22"/>
      <c r="G20" s="22"/>
      <c r="H20" s="32"/>
      <c r="I20" s="32"/>
      <c r="J20" s="22">
        <f t="shared" si="3"/>
        <v>0</v>
      </c>
      <c r="K20" s="22">
        <f t="shared" si="3"/>
        <v>0</v>
      </c>
      <c r="L20" s="22">
        <f t="shared" si="3"/>
        <v>0</v>
      </c>
      <c r="M20" s="22">
        <f t="shared" si="3"/>
        <v>0</v>
      </c>
      <c r="N20" s="22">
        <f t="shared" si="3"/>
        <v>0</v>
      </c>
      <c r="O20" s="22">
        <f>COUNTA(O21:O23)</f>
        <v>3</v>
      </c>
      <c r="P20" s="32">
        <f>SUM(P21:P23)</f>
        <v>3000000</v>
      </c>
    </row>
    <row r="21" spans="1:16" s="33" customFormat="1" ht="15.75">
      <c r="A21" s="76"/>
      <c r="B21" s="76">
        <v>9</v>
      </c>
      <c r="C21" s="35" t="s">
        <v>527</v>
      </c>
      <c r="D21" s="48"/>
      <c r="E21" s="48" t="s">
        <v>528</v>
      </c>
      <c r="F21" s="48" t="s">
        <v>529</v>
      </c>
      <c r="G21" s="34" t="s">
        <v>530</v>
      </c>
      <c r="H21" s="39">
        <v>4000000</v>
      </c>
      <c r="I21" s="39">
        <v>800000</v>
      </c>
      <c r="J21" s="38"/>
      <c r="K21" s="38"/>
      <c r="L21" s="38"/>
      <c r="M21" s="38"/>
      <c r="N21" s="38"/>
      <c r="O21" s="38" t="s">
        <v>11</v>
      </c>
      <c r="P21" s="79">
        <v>1000000</v>
      </c>
    </row>
    <row r="22" spans="1:16" s="33" customFormat="1" ht="15.75">
      <c r="A22" s="76"/>
      <c r="B22" s="76">
        <v>10</v>
      </c>
      <c r="C22" s="35" t="s">
        <v>531</v>
      </c>
      <c r="D22" s="48" t="s">
        <v>532</v>
      </c>
      <c r="E22" s="48"/>
      <c r="F22" s="48" t="s">
        <v>533</v>
      </c>
      <c r="G22" s="34" t="s">
        <v>530</v>
      </c>
      <c r="H22" s="39">
        <v>6000000</v>
      </c>
      <c r="I22" s="39">
        <v>800000</v>
      </c>
      <c r="J22" s="38"/>
      <c r="K22" s="38"/>
      <c r="L22" s="38"/>
      <c r="M22" s="38"/>
      <c r="N22" s="38"/>
      <c r="O22" s="38" t="s">
        <v>11</v>
      </c>
      <c r="P22" s="79">
        <v>1000000</v>
      </c>
    </row>
    <row r="23" spans="1:16" s="33" customFormat="1" ht="15.75">
      <c r="A23" s="76"/>
      <c r="B23" s="76">
        <v>11</v>
      </c>
      <c r="C23" s="35" t="s">
        <v>534</v>
      </c>
      <c r="D23" s="48"/>
      <c r="E23" s="48" t="s">
        <v>535</v>
      </c>
      <c r="F23" s="48" t="s">
        <v>536</v>
      </c>
      <c r="G23" s="34" t="s">
        <v>530</v>
      </c>
      <c r="H23" s="39">
        <v>4000000</v>
      </c>
      <c r="I23" s="39">
        <v>800000</v>
      </c>
      <c r="J23" s="38"/>
      <c r="K23" s="38"/>
      <c r="L23" s="38"/>
      <c r="M23" s="38"/>
      <c r="N23" s="38"/>
      <c r="O23" s="38" t="s">
        <v>11</v>
      </c>
      <c r="P23" s="79">
        <v>1000000</v>
      </c>
    </row>
    <row r="24" spans="1:16" s="33" customFormat="1" ht="15.75">
      <c r="A24" s="28">
        <v>4</v>
      </c>
      <c r="B24" s="28"/>
      <c r="C24" s="43" t="s">
        <v>537</v>
      </c>
      <c r="D24" s="22">
        <f aca="true" t="shared" si="4" ref="D24:N24">COUNTA(D25:D32)</f>
        <v>1</v>
      </c>
      <c r="E24" s="22">
        <f t="shared" si="4"/>
        <v>7</v>
      </c>
      <c r="F24" s="22"/>
      <c r="G24" s="22"/>
      <c r="H24" s="32"/>
      <c r="I24" s="32"/>
      <c r="J24" s="22">
        <f t="shared" si="4"/>
        <v>1</v>
      </c>
      <c r="K24" s="22">
        <f t="shared" si="4"/>
        <v>4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>COUNTA(O25:O32)</f>
        <v>3</v>
      </c>
      <c r="P24" s="75">
        <f>SUM(P25:P32)</f>
        <v>8000000</v>
      </c>
    </row>
    <row r="25" spans="1:16" s="33" customFormat="1" ht="15.75">
      <c r="A25" s="76"/>
      <c r="B25" s="76">
        <v>12</v>
      </c>
      <c r="C25" s="35" t="s">
        <v>538</v>
      </c>
      <c r="D25" s="48"/>
      <c r="E25" s="48" t="s">
        <v>539</v>
      </c>
      <c r="F25" s="48" t="s">
        <v>540</v>
      </c>
      <c r="G25" s="34" t="s">
        <v>541</v>
      </c>
      <c r="H25" s="39">
        <v>2000000</v>
      </c>
      <c r="I25" s="39">
        <v>780000</v>
      </c>
      <c r="J25" s="38"/>
      <c r="K25" s="38" t="s">
        <v>11</v>
      </c>
      <c r="L25" s="38"/>
      <c r="M25" s="38"/>
      <c r="N25" s="38"/>
      <c r="O25" s="38"/>
      <c r="P25" s="79">
        <v>1000000</v>
      </c>
    </row>
    <row r="26" spans="1:16" s="33" customFormat="1" ht="15.75">
      <c r="A26" s="76"/>
      <c r="B26" s="76">
        <v>13</v>
      </c>
      <c r="C26" s="35" t="s">
        <v>542</v>
      </c>
      <c r="D26" s="48"/>
      <c r="E26" s="48" t="s">
        <v>543</v>
      </c>
      <c r="F26" s="48" t="s">
        <v>544</v>
      </c>
      <c r="G26" s="34" t="s">
        <v>545</v>
      </c>
      <c r="H26" s="39">
        <v>3000000</v>
      </c>
      <c r="I26" s="39">
        <v>850000</v>
      </c>
      <c r="J26" s="38"/>
      <c r="K26" s="38" t="s">
        <v>11</v>
      </c>
      <c r="L26" s="38"/>
      <c r="M26" s="38"/>
      <c r="N26" s="38"/>
      <c r="O26" s="38"/>
      <c r="P26" s="79">
        <v>1000000</v>
      </c>
    </row>
    <row r="27" spans="1:16" s="33" customFormat="1" ht="15.75">
      <c r="A27" s="76"/>
      <c r="B27" s="76">
        <v>14</v>
      </c>
      <c r="C27" s="35" t="s">
        <v>546</v>
      </c>
      <c r="D27" s="48"/>
      <c r="E27" s="48" t="s">
        <v>547</v>
      </c>
      <c r="F27" s="48" t="s">
        <v>548</v>
      </c>
      <c r="G27" s="34" t="s">
        <v>549</v>
      </c>
      <c r="H27" s="39">
        <v>2000000</v>
      </c>
      <c r="I27" s="39">
        <v>880000</v>
      </c>
      <c r="J27" s="38"/>
      <c r="K27" s="38" t="s">
        <v>11</v>
      </c>
      <c r="L27" s="38"/>
      <c r="M27" s="38"/>
      <c r="N27" s="38"/>
      <c r="O27" s="38"/>
      <c r="P27" s="79">
        <v>1000000</v>
      </c>
    </row>
    <row r="28" spans="1:16" s="33" customFormat="1" ht="15.75">
      <c r="A28" s="76"/>
      <c r="B28" s="76">
        <v>15</v>
      </c>
      <c r="C28" s="35" t="s">
        <v>67</v>
      </c>
      <c r="D28" s="48"/>
      <c r="E28" s="48" t="s">
        <v>550</v>
      </c>
      <c r="F28" s="48" t="s">
        <v>551</v>
      </c>
      <c r="G28" s="34" t="s">
        <v>549</v>
      </c>
      <c r="H28" s="39">
        <v>2000000</v>
      </c>
      <c r="I28" s="39">
        <v>850000</v>
      </c>
      <c r="J28" s="38"/>
      <c r="K28" s="38" t="s">
        <v>11</v>
      </c>
      <c r="L28" s="38"/>
      <c r="M28" s="38"/>
      <c r="N28" s="38"/>
      <c r="O28" s="38"/>
      <c r="P28" s="79">
        <v>1000000</v>
      </c>
    </row>
    <row r="29" spans="1:16" s="33" customFormat="1" ht="15.75">
      <c r="A29" s="76"/>
      <c r="B29" s="76">
        <v>16</v>
      </c>
      <c r="C29" s="35" t="s">
        <v>552</v>
      </c>
      <c r="D29" s="48" t="s">
        <v>553</v>
      </c>
      <c r="E29" s="48"/>
      <c r="F29" s="48" t="s">
        <v>554</v>
      </c>
      <c r="G29" s="34" t="s">
        <v>555</v>
      </c>
      <c r="H29" s="39">
        <v>2500000</v>
      </c>
      <c r="I29" s="39">
        <v>500000</v>
      </c>
      <c r="J29" s="38"/>
      <c r="K29" s="38"/>
      <c r="L29" s="38"/>
      <c r="M29" s="38"/>
      <c r="N29" s="38"/>
      <c r="O29" s="38" t="s">
        <v>11</v>
      </c>
      <c r="P29" s="79">
        <v>1000000</v>
      </c>
    </row>
    <row r="30" spans="1:16" s="33" customFormat="1" ht="15.75">
      <c r="A30" s="76"/>
      <c r="B30" s="76">
        <v>17</v>
      </c>
      <c r="C30" s="35" t="s">
        <v>556</v>
      </c>
      <c r="D30" s="48"/>
      <c r="E30" s="48" t="s">
        <v>557</v>
      </c>
      <c r="F30" s="48" t="s">
        <v>558</v>
      </c>
      <c r="G30" s="34" t="s">
        <v>559</v>
      </c>
      <c r="H30" s="39">
        <v>2000000</v>
      </c>
      <c r="I30" s="39">
        <v>500000</v>
      </c>
      <c r="J30" s="38"/>
      <c r="K30" s="38"/>
      <c r="L30" s="38"/>
      <c r="M30" s="38"/>
      <c r="N30" s="38"/>
      <c r="O30" s="38" t="s">
        <v>11</v>
      </c>
      <c r="P30" s="79">
        <v>1000000</v>
      </c>
    </row>
    <row r="31" spans="1:16" s="33" customFormat="1" ht="15.75">
      <c r="A31" s="76"/>
      <c r="B31" s="76">
        <v>18</v>
      </c>
      <c r="C31" s="35" t="s">
        <v>499</v>
      </c>
      <c r="D31" s="48"/>
      <c r="E31" s="48" t="s">
        <v>560</v>
      </c>
      <c r="F31" s="48" t="s">
        <v>561</v>
      </c>
      <c r="G31" s="34" t="s">
        <v>559</v>
      </c>
      <c r="H31" s="39">
        <v>3000000</v>
      </c>
      <c r="I31" s="39">
        <v>600000</v>
      </c>
      <c r="J31" s="38"/>
      <c r="K31" s="38"/>
      <c r="L31" s="38"/>
      <c r="M31" s="38"/>
      <c r="N31" s="38"/>
      <c r="O31" s="38" t="s">
        <v>11</v>
      </c>
      <c r="P31" s="79">
        <v>1000000</v>
      </c>
    </row>
    <row r="32" spans="1:16" s="33" customFormat="1" ht="15.75">
      <c r="A32" s="76"/>
      <c r="B32" s="76">
        <v>19</v>
      </c>
      <c r="C32" s="35" t="s">
        <v>562</v>
      </c>
      <c r="D32" s="48"/>
      <c r="E32" s="48" t="s">
        <v>563</v>
      </c>
      <c r="F32" s="48" t="s">
        <v>564</v>
      </c>
      <c r="G32" s="34" t="s">
        <v>549</v>
      </c>
      <c r="H32" s="39">
        <v>1500000</v>
      </c>
      <c r="I32" s="39">
        <v>500000</v>
      </c>
      <c r="J32" s="38" t="s">
        <v>11</v>
      </c>
      <c r="K32" s="38"/>
      <c r="L32" s="38"/>
      <c r="M32" s="38"/>
      <c r="N32" s="38"/>
      <c r="O32" s="38"/>
      <c r="P32" s="79">
        <v>1000000</v>
      </c>
    </row>
    <row r="33" spans="1:16" s="33" customFormat="1" ht="15.75">
      <c r="A33" s="28">
        <v>5</v>
      </c>
      <c r="B33" s="28"/>
      <c r="C33" s="43" t="s">
        <v>565</v>
      </c>
      <c r="D33" s="22">
        <f aca="true" t="shared" si="5" ref="D33:N33">COUNTA(D34:D34)</f>
        <v>1</v>
      </c>
      <c r="E33" s="22">
        <f t="shared" si="5"/>
        <v>0</v>
      </c>
      <c r="F33" s="22"/>
      <c r="G33" s="22"/>
      <c r="H33" s="32"/>
      <c r="I33" s="32"/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0</v>
      </c>
      <c r="O33" s="22">
        <f>COUNTA(O34:O34)</f>
        <v>1</v>
      </c>
      <c r="P33" s="75">
        <f>SUM(P34)</f>
        <v>1000000</v>
      </c>
    </row>
    <row r="34" spans="1:16" s="33" customFormat="1" ht="15.75">
      <c r="A34" s="76"/>
      <c r="B34" s="76">
        <v>20</v>
      </c>
      <c r="C34" s="35" t="s">
        <v>566</v>
      </c>
      <c r="D34" s="48" t="s">
        <v>567</v>
      </c>
      <c r="E34" s="48"/>
      <c r="F34" s="48" t="s">
        <v>568</v>
      </c>
      <c r="G34" s="34" t="s">
        <v>569</v>
      </c>
      <c r="H34" s="39">
        <v>5000000</v>
      </c>
      <c r="I34" s="39">
        <v>700000</v>
      </c>
      <c r="J34" s="38"/>
      <c r="K34" s="38"/>
      <c r="L34" s="38"/>
      <c r="M34" s="38"/>
      <c r="N34" s="38"/>
      <c r="O34" s="38" t="s">
        <v>11</v>
      </c>
      <c r="P34" s="79">
        <v>1000000</v>
      </c>
    </row>
    <row r="35" spans="1:16" s="33" customFormat="1" ht="15.75">
      <c r="A35" s="28">
        <v>6</v>
      </c>
      <c r="B35" s="28"/>
      <c r="C35" s="43" t="s">
        <v>570</v>
      </c>
      <c r="D35" s="22">
        <f aca="true" t="shared" si="6" ref="D35:N35">COUNTA(D36:D36)</f>
        <v>0</v>
      </c>
      <c r="E35" s="22">
        <f t="shared" si="6"/>
        <v>1</v>
      </c>
      <c r="F35" s="22"/>
      <c r="G35" s="22"/>
      <c r="H35" s="32"/>
      <c r="I35" s="32"/>
      <c r="J35" s="22">
        <f t="shared" si="6"/>
        <v>0</v>
      </c>
      <c r="K35" s="22">
        <f t="shared" si="6"/>
        <v>0</v>
      </c>
      <c r="L35" s="22">
        <f t="shared" si="6"/>
        <v>0</v>
      </c>
      <c r="M35" s="22">
        <f t="shared" si="6"/>
        <v>0</v>
      </c>
      <c r="N35" s="22">
        <f t="shared" si="6"/>
        <v>0</v>
      </c>
      <c r="O35" s="22">
        <f>COUNTA(O36:O36)</f>
        <v>1</v>
      </c>
      <c r="P35" s="75">
        <f>O35*1000000</f>
        <v>1000000</v>
      </c>
    </row>
    <row r="36" spans="1:16" s="33" customFormat="1" ht="15.75">
      <c r="A36" s="76"/>
      <c r="B36" s="76">
        <v>21</v>
      </c>
      <c r="C36" s="35" t="s">
        <v>571</v>
      </c>
      <c r="D36" s="48"/>
      <c r="E36" s="48" t="s">
        <v>572</v>
      </c>
      <c r="F36" s="48" t="s">
        <v>573</v>
      </c>
      <c r="G36" s="34" t="s">
        <v>574</v>
      </c>
      <c r="H36" s="39">
        <v>4000000</v>
      </c>
      <c r="I36" s="39">
        <v>500000</v>
      </c>
      <c r="J36" s="38"/>
      <c r="K36" s="38"/>
      <c r="L36" s="38"/>
      <c r="M36" s="38"/>
      <c r="N36" s="38"/>
      <c r="O36" s="38" t="s">
        <v>11</v>
      </c>
      <c r="P36" s="79">
        <v>1000000</v>
      </c>
    </row>
    <row r="37" spans="1:16" s="33" customFormat="1" ht="15.75">
      <c r="A37" s="28">
        <v>7</v>
      </c>
      <c r="B37" s="28"/>
      <c r="C37" s="43" t="s">
        <v>575</v>
      </c>
      <c r="D37" s="22">
        <f aca="true" t="shared" si="7" ref="D37:O37">COUNTA(D38:D63)</f>
        <v>13</v>
      </c>
      <c r="E37" s="22">
        <f t="shared" si="7"/>
        <v>13</v>
      </c>
      <c r="F37" s="22"/>
      <c r="G37" s="22"/>
      <c r="H37" s="32"/>
      <c r="I37" s="32"/>
      <c r="J37" s="22">
        <f t="shared" si="7"/>
        <v>5</v>
      </c>
      <c r="K37" s="22">
        <f t="shared" si="7"/>
        <v>1</v>
      </c>
      <c r="L37" s="22">
        <f t="shared" si="7"/>
        <v>2</v>
      </c>
      <c r="M37" s="22">
        <f t="shared" si="7"/>
        <v>0</v>
      </c>
      <c r="N37" s="22">
        <f t="shared" si="7"/>
        <v>0</v>
      </c>
      <c r="O37" s="22">
        <f t="shared" si="7"/>
        <v>18</v>
      </c>
      <c r="P37" s="75">
        <f>SUM(P38:P63)</f>
        <v>26000000</v>
      </c>
    </row>
    <row r="38" spans="1:16" s="33" customFormat="1" ht="15.75">
      <c r="A38" s="76"/>
      <c r="B38" s="76">
        <v>22</v>
      </c>
      <c r="C38" s="35" t="s">
        <v>576</v>
      </c>
      <c r="D38" s="48"/>
      <c r="E38" s="48" t="s">
        <v>577</v>
      </c>
      <c r="F38" s="48" t="s">
        <v>578</v>
      </c>
      <c r="G38" s="34" t="s">
        <v>579</v>
      </c>
      <c r="H38" s="39">
        <v>3000000</v>
      </c>
      <c r="I38" s="39">
        <v>500000</v>
      </c>
      <c r="J38" s="38" t="s">
        <v>11</v>
      </c>
      <c r="K38" s="38"/>
      <c r="L38" s="38"/>
      <c r="M38" s="38"/>
      <c r="N38" s="38"/>
      <c r="O38" s="38"/>
      <c r="P38" s="79">
        <v>1000000</v>
      </c>
    </row>
    <row r="39" spans="1:16" s="33" customFormat="1" ht="15.75">
      <c r="A39" s="76"/>
      <c r="B39" s="76">
        <v>23</v>
      </c>
      <c r="C39" s="35" t="s">
        <v>580</v>
      </c>
      <c r="D39" s="48" t="s">
        <v>581</v>
      </c>
      <c r="E39" s="48"/>
      <c r="F39" s="48" t="s">
        <v>582</v>
      </c>
      <c r="G39" s="34" t="s">
        <v>583</v>
      </c>
      <c r="H39" s="39">
        <v>7500000</v>
      </c>
      <c r="I39" s="39">
        <v>800000</v>
      </c>
      <c r="J39" s="38"/>
      <c r="K39" s="38"/>
      <c r="L39" s="38" t="s">
        <v>11</v>
      </c>
      <c r="M39" s="38"/>
      <c r="N39" s="38"/>
      <c r="O39" s="38"/>
      <c r="P39" s="79">
        <v>1000000</v>
      </c>
    </row>
    <row r="40" spans="1:16" s="33" customFormat="1" ht="15.75">
      <c r="A40" s="76"/>
      <c r="B40" s="76">
        <v>24</v>
      </c>
      <c r="C40" s="35" t="s">
        <v>584</v>
      </c>
      <c r="D40" s="48" t="s">
        <v>585</v>
      </c>
      <c r="E40" s="48"/>
      <c r="F40" s="48" t="s">
        <v>586</v>
      </c>
      <c r="G40" s="34" t="s">
        <v>583</v>
      </c>
      <c r="H40" s="39">
        <v>7500000</v>
      </c>
      <c r="I40" s="39">
        <v>800000</v>
      </c>
      <c r="J40" s="38"/>
      <c r="K40" s="38"/>
      <c r="L40" s="38" t="s">
        <v>11</v>
      </c>
      <c r="M40" s="38"/>
      <c r="N40" s="38"/>
      <c r="O40" s="38"/>
      <c r="P40" s="79">
        <v>1000000</v>
      </c>
    </row>
    <row r="41" spans="1:16" s="33" customFormat="1" ht="15.75">
      <c r="A41" s="76"/>
      <c r="B41" s="76">
        <v>25</v>
      </c>
      <c r="C41" s="35" t="s">
        <v>587</v>
      </c>
      <c r="D41" s="81"/>
      <c r="E41" s="48" t="s">
        <v>588</v>
      </c>
      <c r="F41" s="48" t="s">
        <v>589</v>
      </c>
      <c r="G41" s="34" t="s">
        <v>579</v>
      </c>
      <c r="H41" s="39">
        <v>3000000</v>
      </c>
      <c r="I41" s="39">
        <v>800000</v>
      </c>
      <c r="J41" s="38"/>
      <c r="K41" s="38"/>
      <c r="L41" s="38"/>
      <c r="M41" s="38"/>
      <c r="N41" s="38"/>
      <c r="O41" s="38" t="s">
        <v>11</v>
      </c>
      <c r="P41" s="79">
        <v>1000000</v>
      </c>
    </row>
    <row r="42" spans="1:16" s="33" customFormat="1" ht="15.75">
      <c r="A42" s="76"/>
      <c r="B42" s="76">
        <v>26</v>
      </c>
      <c r="C42" s="35" t="s">
        <v>590</v>
      </c>
      <c r="D42" s="48" t="s">
        <v>591</v>
      </c>
      <c r="E42" s="48"/>
      <c r="F42" s="48" t="s">
        <v>592</v>
      </c>
      <c r="G42" s="34" t="s">
        <v>579</v>
      </c>
      <c r="H42" s="39">
        <v>4500000</v>
      </c>
      <c r="I42" s="39">
        <v>800000</v>
      </c>
      <c r="J42" s="38"/>
      <c r="K42" s="38"/>
      <c r="L42" s="38"/>
      <c r="M42" s="38"/>
      <c r="N42" s="38"/>
      <c r="O42" s="38" t="s">
        <v>11</v>
      </c>
      <c r="P42" s="79">
        <v>1000000</v>
      </c>
    </row>
    <row r="43" spans="1:16" s="33" customFormat="1" ht="15.75">
      <c r="A43" s="76"/>
      <c r="B43" s="76">
        <v>27</v>
      </c>
      <c r="C43" s="35" t="s">
        <v>593</v>
      </c>
      <c r="D43" s="48"/>
      <c r="E43" s="48" t="s">
        <v>594</v>
      </c>
      <c r="F43" s="48" t="s">
        <v>595</v>
      </c>
      <c r="G43" s="34" t="s">
        <v>579</v>
      </c>
      <c r="H43" s="39">
        <v>5000000</v>
      </c>
      <c r="I43" s="39">
        <v>600000</v>
      </c>
      <c r="J43" s="38"/>
      <c r="K43" s="38"/>
      <c r="L43" s="38"/>
      <c r="M43" s="38"/>
      <c r="N43" s="38"/>
      <c r="O43" s="38" t="s">
        <v>11</v>
      </c>
      <c r="P43" s="79">
        <v>1000000</v>
      </c>
    </row>
    <row r="44" spans="1:16" s="33" customFormat="1" ht="15.75">
      <c r="A44" s="76"/>
      <c r="B44" s="76">
        <v>28</v>
      </c>
      <c r="C44" s="35" t="s">
        <v>596</v>
      </c>
      <c r="D44" s="48"/>
      <c r="E44" s="48" t="s">
        <v>597</v>
      </c>
      <c r="F44" s="48" t="s">
        <v>598</v>
      </c>
      <c r="G44" s="34" t="s">
        <v>579</v>
      </c>
      <c r="H44" s="39">
        <v>3000000</v>
      </c>
      <c r="I44" s="39">
        <v>400000</v>
      </c>
      <c r="J44" s="38"/>
      <c r="K44" s="38"/>
      <c r="L44" s="38"/>
      <c r="M44" s="38"/>
      <c r="N44" s="38"/>
      <c r="O44" s="38" t="s">
        <v>11</v>
      </c>
      <c r="P44" s="79">
        <v>1000000</v>
      </c>
    </row>
    <row r="45" spans="1:16" s="33" customFormat="1" ht="15.75">
      <c r="A45" s="76"/>
      <c r="B45" s="76">
        <v>29</v>
      </c>
      <c r="C45" s="35" t="s">
        <v>599</v>
      </c>
      <c r="D45" s="48"/>
      <c r="E45" s="48" t="s">
        <v>600</v>
      </c>
      <c r="F45" s="48" t="s">
        <v>601</v>
      </c>
      <c r="G45" s="34" t="s">
        <v>579</v>
      </c>
      <c r="H45" s="39">
        <v>3000000</v>
      </c>
      <c r="I45" s="39">
        <v>500000</v>
      </c>
      <c r="J45" s="38"/>
      <c r="K45" s="38"/>
      <c r="L45" s="38"/>
      <c r="M45" s="38"/>
      <c r="N45" s="38"/>
      <c r="O45" s="38" t="s">
        <v>11</v>
      </c>
      <c r="P45" s="79">
        <v>1000000</v>
      </c>
    </row>
    <row r="46" spans="1:16" s="33" customFormat="1" ht="15.75">
      <c r="A46" s="76"/>
      <c r="B46" s="76">
        <v>30</v>
      </c>
      <c r="C46" s="35" t="s">
        <v>602</v>
      </c>
      <c r="D46" s="48"/>
      <c r="E46" s="48" t="s">
        <v>603</v>
      </c>
      <c r="F46" s="48" t="s">
        <v>604</v>
      </c>
      <c r="G46" s="34" t="s">
        <v>579</v>
      </c>
      <c r="H46" s="39">
        <v>3000000</v>
      </c>
      <c r="I46" s="39">
        <v>500000</v>
      </c>
      <c r="J46" s="38"/>
      <c r="K46" s="38"/>
      <c r="L46" s="38"/>
      <c r="M46" s="38"/>
      <c r="N46" s="38"/>
      <c r="O46" s="38" t="s">
        <v>11</v>
      </c>
      <c r="P46" s="79">
        <v>1000000</v>
      </c>
    </row>
    <row r="47" spans="1:16" s="33" customFormat="1" ht="15.75">
      <c r="A47" s="76"/>
      <c r="B47" s="76">
        <v>31</v>
      </c>
      <c r="C47" s="35" t="s">
        <v>605</v>
      </c>
      <c r="D47" s="48" t="s">
        <v>606</v>
      </c>
      <c r="E47" s="48"/>
      <c r="F47" s="48" t="s">
        <v>607</v>
      </c>
      <c r="G47" s="34" t="s">
        <v>579</v>
      </c>
      <c r="H47" s="39">
        <v>4000000</v>
      </c>
      <c r="I47" s="39">
        <v>500000</v>
      </c>
      <c r="J47" s="38"/>
      <c r="K47" s="38"/>
      <c r="L47" s="38"/>
      <c r="M47" s="38"/>
      <c r="N47" s="38"/>
      <c r="O47" s="38" t="s">
        <v>11</v>
      </c>
      <c r="P47" s="79">
        <v>1000000</v>
      </c>
    </row>
    <row r="48" spans="1:16" s="33" customFormat="1" ht="15.75">
      <c r="A48" s="76"/>
      <c r="B48" s="76">
        <v>32</v>
      </c>
      <c r="C48" s="35" t="s">
        <v>608</v>
      </c>
      <c r="D48" s="48"/>
      <c r="E48" s="48" t="s">
        <v>609</v>
      </c>
      <c r="F48" s="48" t="s">
        <v>610</v>
      </c>
      <c r="G48" s="34" t="s">
        <v>611</v>
      </c>
      <c r="H48" s="39">
        <v>4000000</v>
      </c>
      <c r="I48" s="39">
        <v>700000</v>
      </c>
      <c r="J48" s="38"/>
      <c r="K48" s="38"/>
      <c r="L48" s="38"/>
      <c r="M48" s="38"/>
      <c r="N48" s="38"/>
      <c r="O48" s="38" t="s">
        <v>11</v>
      </c>
      <c r="P48" s="79">
        <v>1000000</v>
      </c>
    </row>
    <row r="49" spans="1:16" s="33" customFormat="1" ht="15.75">
      <c r="A49" s="76"/>
      <c r="B49" s="76">
        <v>33</v>
      </c>
      <c r="C49" s="35" t="s">
        <v>612</v>
      </c>
      <c r="D49" s="48"/>
      <c r="E49" s="48" t="s">
        <v>613</v>
      </c>
      <c r="F49" s="48" t="s">
        <v>614</v>
      </c>
      <c r="G49" s="34" t="s">
        <v>611</v>
      </c>
      <c r="H49" s="39">
        <v>4500000</v>
      </c>
      <c r="I49" s="39">
        <v>800000</v>
      </c>
      <c r="J49" s="38"/>
      <c r="K49" s="38" t="s">
        <v>11</v>
      </c>
      <c r="L49" s="38"/>
      <c r="M49" s="38"/>
      <c r="N49" s="38"/>
      <c r="O49" s="38"/>
      <c r="P49" s="79">
        <v>1000000</v>
      </c>
    </row>
    <row r="50" spans="1:16" s="33" customFormat="1" ht="15.75">
      <c r="A50" s="76"/>
      <c r="B50" s="76">
        <v>34</v>
      </c>
      <c r="C50" s="35" t="s">
        <v>615</v>
      </c>
      <c r="D50" s="48"/>
      <c r="E50" s="48" t="s">
        <v>616</v>
      </c>
      <c r="F50" s="48" t="s">
        <v>617</v>
      </c>
      <c r="G50" s="34" t="s">
        <v>618</v>
      </c>
      <c r="H50" s="39">
        <v>5000000</v>
      </c>
      <c r="I50" s="39">
        <v>600000</v>
      </c>
      <c r="J50" s="38" t="s">
        <v>11</v>
      </c>
      <c r="K50" s="38"/>
      <c r="L50" s="38"/>
      <c r="M50" s="38"/>
      <c r="N50" s="38"/>
      <c r="O50" s="38"/>
      <c r="P50" s="79">
        <v>1000000</v>
      </c>
    </row>
    <row r="51" spans="1:16" s="33" customFormat="1" ht="15.75">
      <c r="A51" s="76"/>
      <c r="B51" s="76">
        <v>35</v>
      </c>
      <c r="C51" s="35" t="s">
        <v>619</v>
      </c>
      <c r="D51" s="48"/>
      <c r="E51" s="48" t="s">
        <v>620</v>
      </c>
      <c r="F51" s="48" t="s">
        <v>621</v>
      </c>
      <c r="G51" s="34" t="s">
        <v>618</v>
      </c>
      <c r="H51" s="39">
        <v>4500000</v>
      </c>
      <c r="I51" s="39">
        <v>700000</v>
      </c>
      <c r="J51" s="38"/>
      <c r="K51" s="38"/>
      <c r="L51" s="38"/>
      <c r="M51" s="38"/>
      <c r="N51" s="38"/>
      <c r="O51" s="38" t="s">
        <v>11</v>
      </c>
      <c r="P51" s="79">
        <v>1000000</v>
      </c>
    </row>
    <row r="52" spans="1:16" s="33" customFormat="1" ht="15.75">
      <c r="A52" s="76"/>
      <c r="B52" s="76">
        <v>36</v>
      </c>
      <c r="C52" s="35" t="s">
        <v>622</v>
      </c>
      <c r="D52" s="48" t="s">
        <v>623</v>
      </c>
      <c r="E52" s="48"/>
      <c r="F52" s="48" t="s">
        <v>624</v>
      </c>
      <c r="G52" s="34" t="s">
        <v>618</v>
      </c>
      <c r="H52" s="39">
        <v>5000000</v>
      </c>
      <c r="I52" s="39">
        <v>650000</v>
      </c>
      <c r="J52" s="38"/>
      <c r="K52" s="38"/>
      <c r="L52" s="38"/>
      <c r="M52" s="38"/>
      <c r="N52" s="38"/>
      <c r="O52" s="38" t="s">
        <v>11</v>
      </c>
      <c r="P52" s="79">
        <v>1000000</v>
      </c>
    </row>
    <row r="53" spans="1:16" s="33" customFormat="1" ht="15.75">
      <c r="A53" s="76"/>
      <c r="B53" s="76">
        <v>37</v>
      </c>
      <c r="C53" s="35" t="s">
        <v>625</v>
      </c>
      <c r="D53" s="48"/>
      <c r="E53" s="48" t="s">
        <v>626</v>
      </c>
      <c r="F53" s="48" t="s">
        <v>627</v>
      </c>
      <c r="G53" s="34" t="s">
        <v>618</v>
      </c>
      <c r="H53" s="39">
        <v>5000000</v>
      </c>
      <c r="I53" s="39">
        <v>700000</v>
      </c>
      <c r="J53" s="38" t="s">
        <v>11</v>
      </c>
      <c r="K53" s="38"/>
      <c r="L53" s="38"/>
      <c r="M53" s="38"/>
      <c r="N53" s="38"/>
      <c r="O53" s="38"/>
      <c r="P53" s="79">
        <v>1000000</v>
      </c>
    </row>
    <row r="54" spans="1:16" s="33" customFormat="1" ht="15.75">
      <c r="A54" s="76"/>
      <c r="B54" s="76">
        <v>38</v>
      </c>
      <c r="C54" s="35" t="s">
        <v>628</v>
      </c>
      <c r="D54" s="48" t="s">
        <v>629</v>
      </c>
      <c r="E54" s="48"/>
      <c r="F54" s="48" t="s">
        <v>630</v>
      </c>
      <c r="G54" s="34" t="s">
        <v>631</v>
      </c>
      <c r="H54" s="39">
        <v>6000000</v>
      </c>
      <c r="I54" s="39">
        <v>700000</v>
      </c>
      <c r="J54" s="38"/>
      <c r="K54" s="38"/>
      <c r="L54" s="38"/>
      <c r="M54" s="38"/>
      <c r="N54" s="38"/>
      <c r="O54" s="38" t="s">
        <v>11</v>
      </c>
      <c r="P54" s="79">
        <v>1000000</v>
      </c>
    </row>
    <row r="55" spans="1:16" s="33" customFormat="1" ht="15.75">
      <c r="A55" s="76"/>
      <c r="B55" s="76">
        <v>39</v>
      </c>
      <c r="C55" s="35" t="s">
        <v>632</v>
      </c>
      <c r="D55" s="48" t="s">
        <v>633</v>
      </c>
      <c r="E55" s="48"/>
      <c r="F55" s="48" t="s">
        <v>634</v>
      </c>
      <c r="G55" s="34" t="s">
        <v>635</v>
      </c>
      <c r="H55" s="39">
        <v>5000000</v>
      </c>
      <c r="I55" s="39">
        <v>550000</v>
      </c>
      <c r="J55" s="38"/>
      <c r="K55" s="38"/>
      <c r="L55" s="38"/>
      <c r="M55" s="38"/>
      <c r="N55" s="38"/>
      <c r="O55" s="38" t="s">
        <v>11</v>
      </c>
      <c r="P55" s="79">
        <v>1000000</v>
      </c>
    </row>
    <row r="56" spans="1:16" s="33" customFormat="1" ht="15.75">
      <c r="A56" s="76"/>
      <c r="B56" s="76">
        <v>40</v>
      </c>
      <c r="C56" s="35" t="s">
        <v>636</v>
      </c>
      <c r="D56" s="48" t="s">
        <v>637</v>
      </c>
      <c r="E56" s="48"/>
      <c r="F56" s="48" t="s">
        <v>638</v>
      </c>
      <c r="G56" s="34" t="s">
        <v>635</v>
      </c>
      <c r="H56" s="39">
        <v>5000000</v>
      </c>
      <c r="I56" s="39">
        <v>600000</v>
      </c>
      <c r="J56" s="38"/>
      <c r="K56" s="38"/>
      <c r="L56" s="38"/>
      <c r="M56" s="38"/>
      <c r="N56" s="38"/>
      <c r="O56" s="38" t="s">
        <v>11</v>
      </c>
      <c r="P56" s="79">
        <v>1000000</v>
      </c>
    </row>
    <row r="57" spans="1:16" s="33" customFormat="1" ht="15.75">
      <c r="A57" s="76"/>
      <c r="B57" s="76">
        <v>41</v>
      </c>
      <c r="C57" s="35" t="s">
        <v>639</v>
      </c>
      <c r="D57" s="48" t="s">
        <v>640</v>
      </c>
      <c r="E57" s="48"/>
      <c r="F57" s="48" t="s">
        <v>641</v>
      </c>
      <c r="G57" s="34" t="s">
        <v>635</v>
      </c>
      <c r="H57" s="39">
        <v>5000000</v>
      </c>
      <c r="I57" s="39">
        <v>750000</v>
      </c>
      <c r="J57" s="38"/>
      <c r="K57" s="38"/>
      <c r="L57" s="38"/>
      <c r="M57" s="38"/>
      <c r="N57" s="38"/>
      <c r="O57" s="38" t="s">
        <v>11</v>
      </c>
      <c r="P57" s="79">
        <v>1000000</v>
      </c>
    </row>
    <row r="58" spans="1:16" s="33" customFormat="1" ht="15.75">
      <c r="A58" s="76"/>
      <c r="B58" s="76">
        <v>42</v>
      </c>
      <c r="C58" s="35" t="s">
        <v>642</v>
      </c>
      <c r="D58" s="48" t="s">
        <v>643</v>
      </c>
      <c r="E58" s="48"/>
      <c r="F58" s="48" t="s">
        <v>644</v>
      </c>
      <c r="G58" s="34" t="s">
        <v>635</v>
      </c>
      <c r="H58" s="39">
        <v>4000000</v>
      </c>
      <c r="I58" s="39">
        <v>700000</v>
      </c>
      <c r="J58" s="38" t="s">
        <v>11</v>
      </c>
      <c r="K58" s="38"/>
      <c r="L58" s="38"/>
      <c r="M58" s="38"/>
      <c r="N58" s="38"/>
      <c r="O58" s="38"/>
      <c r="P58" s="79">
        <v>1000000</v>
      </c>
    </row>
    <row r="59" spans="1:16" s="33" customFormat="1" ht="15.75">
      <c r="A59" s="76"/>
      <c r="B59" s="76">
        <v>43</v>
      </c>
      <c r="C59" s="35" t="s">
        <v>645</v>
      </c>
      <c r="D59" s="48" t="s">
        <v>646</v>
      </c>
      <c r="E59" s="48"/>
      <c r="F59" s="48" t="s">
        <v>647</v>
      </c>
      <c r="G59" s="34" t="s">
        <v>648</v>
      </c>
      <c r="H59" s="39">
        <v>8000000</v>
      </c>
      <c r="I59" s="39">
        <v>700000</v>
      </c>
      <c r="J59" s="38"/>
      <c r="K59" s="38"/>
      <c r="L59" s="38"/>
      <c r="M59" s="38"/>
      <c r="N59" s="38"/>
      <c r="O59" s="38" t="s">
        <v>11</v>
      </c>
      <c r="P59" s="79">
        <v>1000000</v>
      </c>
    </row>
    <row r="60" spans="1:16" s="33" customFormat="1" ht="15.75">
      <c r="A60" s="76"/>
      <c r="B60" s="76">
        <v>44</v>
      </c>
      <c r="C60" s="35" t="s">
        <v>649</v>
      </c>
      <c r="D60" s="48" t="s">
        <v>650</v>
      </c>
      <c r="E60" s="48"/>
      <c r="F60" s="48" t="s">
        <v>651</v>
      </c>
      <c r="G60" s="34" t="s">
        <v>648</v>
      </c>
      <c r="H60" s="39">
        <v>6000000</v>
      </c>
      <c r="I60" s="39">
        <v>800000</v>
      </c>
      <c r="J60" s="38"/>
      <c r="K60" s="38"/>
      <c r="L60" s="38"/>
      <c r="M60" s="38"/>
      <c r="N60" s="38"/>
      <c r="O60" s="38" t="s">
        <v>11</v>
      </c>
      <c r="P60" s="79">
        <v>1000000</v>
      </c>
    </row>
    <row r="61" spans="1:16" s="33" customFormat="1" ht="15.75">
      <c r="A61" s="76"/>
      <c r="B61" s="76">
        <v>45</v>
      </c>
      <c r="C61" s="35" t="s">
        <v>652</v>
      </c>
      <c r="D61" s="48" t="s">
        <v>653</v>
      </c>
      <c r="E61" s="48"/>
      <c r="F61" s="48" t="s">
        <v>654</v>
      </c>
      <c r="G61" s="34" t="s">
        <v>648</v>
      </c>
      <c r="H61" s="39">
        <v>6000000</v>
      </c>
      <c r="I61" s="39">
        <v>700000</v>
      </c>
      <c r="J61" s="38" t="s">
        <v>11</v>
      </c>
      <c r="K61" s="38"/>
      <c r="L61" s="38"/>
      <c r="M61" s="38"/>
      <c r="N61" s="38"/>
      <c r="O61" s="38"/>
      <c r="P61" s="79">
        <v>1000000</v>
      </c>
    </row>
    <row r="62" spans="1:16" s="33" customFormat="1" ht="15.75">
      <c r="A62" s="76"/>
      <c r="B62" s="76">
        <v>46</v>
      </c>
      <c r="C62" s="35" t="s">
        <v>444</v>
      </c>
      <c r="D62" s="48"/>
      <c r="E62" s="48" t="s">
        <v>655</v>
      </c>
      <c r="F62" s="48" t="s">
        <v>656</v>
      </c>
      <c r="G62" s="34" t="s">
        <v>583</v>
      </c>
      <c r="H62" s="39">
        <v>3000000</v>
      </c>
      <c r="I62" s="39">
        <v>800000</v>
      </c>
      <c r="J62" s="38"/>
      <c r="K62" s="38"/>
      <c r="L62" s="38"/>
      <c r="M62" s="38"/>
      <c r="N62" s="38"/>
      <c r="O62" s="38" t="s">
        <v>11</v>
      </c>
      <c r="P62" s="79">
        <v>1000000</v>
      </c>
    </row>
    <row r="63" spans="1:16" s="33" customFormat="1" ht="15.75">
      <c r="A63" s="76"/>
      <c r="B63" s="76">
        <v>47</v>
      </c>
      <c r="C63" s="35" t="s">
        <v>657</v>
      </c>
      <c r="D63" s="48"/>
      <c r="E63" s="48" t="s">
        <v>658</v>
      </c>
      <c r="F63" s="48" t="s">
        <v>659</v>
      </c>
      <c r="G63" s="34" t="s">
        <v>618</v>
      </c>
      <c r="H63" s="39">
        <v>6000000</v>
      </c>
      <c r="I63" s="39">
        <v>600000</v>
      </c>
      <c r="J63" s="38"/>
      <c r="K63" s="38"/>
      <c r="L63" s="38"/>
      <c r="M63" s="38"/>
      <c r="N63" s="38"/>
      <c r="O63" s="38" t="s">
        <v>11</v>
      </c>
      <c r="P63" s="79">
        <v>1000000</v>
      </c>
    </row>
    <row r="64" spans="1:16" s="33" customFormat="1" ht="15.75">
      <c r="A64" s="28">
        <v>8</v>
      </c>
      <c r="B64" s="28"/>
      <c r="C64" s="43" t="s">
        <v>660</v>
      </c>
      <c r="D64" s="22">
        <f aca="true" t="shared" si="8" ref="D64:N64">COUNTA(D65:D67)</f>
        <v>1</v>
      </c>
      <c r="E64" s="22">
        <f t="shared" si="8"/>
        <v>2</v>
      </c>
      <c r="F64" s="22"/>
      <c r="G64" s="22"/>
      <c r="H64" s="32"/>
      <c r="I64" s="32"/>
      <c r="J64" s="22">
        <f t="shared" si="8"/>
        <v>0</v>
      </c>
      <c r="K64" s="22">
        <f t="shared" si="8"/>
        <v>0</v>
      </c>
      <c r="L64" s="22">
        <f t="shared" si="8"/>
        <v>0</v>
      </c>
      <c r="M64" s="22">
        <f t="shared" si="8"/>
        <v>0</v>
      </c>
      <c r="N64" s="22">
        <f t="shared" si="8"/>
        <v>0</v>
      </c>
      <c r="O64" s="22">
        <f>COUNTA(O65:O67)</f>
        <v>3</v>
      </c>
      <c r="P64" s="75">
        <f>O64*1000000</f>
        <v>3000000</v>
      </c>
    </row>
    <row r="65" spans="1:16" s="33" customFormat="1" ht="15.75">
      <c r="A65" s="76"/>
      <c r="B65" s="76">
        <v>48</v>
      </c>
      <c r="C65" s="35" t="s">
        <v>661</v>
      </c>
      <c r="D65" s="48"/>
      <c r="E65" s="48" t="s">
        <v>662</v>
      </c>
      <c r="F65" s="48" t="s">
        <v>663</v>
      </c>
      <c r="G65" s="34" t="s">
        <v>555</v>
      </c>
      <c r="H65" s="39">
        <v>3000000</v>
      </c>
      <c r="I65" s="39">
        <v>600000</v>
      </c>
      <c r="J65" s="38"/>
      <c r="K65" s="38"/>
      <c r="L65" s="38"/>
      <c r="M65" s="38"/>
      <c r="N65" s="38"/>
      <c r="O65" s="38" t="s">
        <v>11</v>
      </c>
      <c r="P65" s="79">
        <v>1000000</v>
      </c>
    </row>
    <row r="66" spans="1:16" s="33" customFormat="1" ht="15.75">
      <c r="A66" s="76"/>
      <c r="B66" s="76">
        <v>49</v>
      </c>
      <c r="C66" s="35" t="s">
        <v>664</v>
      </c>
      <c r="D66" s="48"/>
      <c r="E66" s="48" t="s">
        <v>665</v>
      </c>
      <c r="F66" s="48" t="s">
        <v>666</v>
      </c>
      <c r="G66" s="34" t="s">
        <v>555</v>
      </c>
      <c r="H66" s="39">
        <v>6500000</v>
      </c>
      <c r="I66" s="39">
        <v>650000</v>
      </c>
      <c r="J66" s="38"/>
      <c r="K66" s="38"/>
      <c r="L66" s="38"/>
      <c r="M66" s="38"/>
      <c r="N66" s="38"/>
      <c r="O66" s="38" t="s">
        <v>11</v>
      </c>
      <c r="P66" s="79">
        <v>1000000</v>
      </c>
    </row>
    <row r="67" spans="1:16" s="33" customFormat="1" ht="15.75">
      <c r="A67" s="76"/>
      <c r="B67" s="76">
        <v>50</v>
      </c>
      <c r="C67" s="35" t="s">
        <v>667</v>
      </c>
      <c r="D67" s="48" t="s">
        <v>668</v>
      </c>
      <c r="E67" s="48"/>
      <c r="F67" s="48" t="s">
        <v>669</v>
      </c>
      <c r="G67" s="34" t="s">
        <v>670</v>
      </c>
      <c r="H67" s="39">
        <v>5000000</v>
      </c>
      <c r="I67" s="39">
        <v>650000</v>
      </c>
      <c r="J67" s="38"/>
      <c r="K67" s="38"/>
      <c r="L67" s="38"/>
      <c r="M67" s="38"/>
      <c r="N67" s="38"/>
      <c r="O67" s="38" t="s">
        <v>11</v>
      </c>
      <c r="P67" s="79">
        <v>1000000</v>
      </c>
    </row>
    <row r="68" spans="1:16" s="33" customFormat="1" ht="15.75">
      <c r="A68" s="28">
        <v>9</v>
      </c>
      <c r="B68" s="28"/>
      <c r="C68" s="43" t="s">
        <v>671</v>
      </c>
      <c r="D68" s="22">
        <f aca="true" t="shared" si="9" ref="D68:O68">COUNTA(D69:D82)</f>
        <v>5</v>
      </c>
      <c r="E68" s="22">
        <f t="shared" si="9"/>
        <v>9</v>
      </c>
      <c r="F68" s="22"/>
      <c r="G68" s="22"/>
      <c r="H68" s="32"/>
      <c r="I68" s="32"/>
      <c r="J68" s="22">
        <f t="shared" si="9"/>
        <v>1</v>
      </c>
      <c r="K68" s="22">
        <f t="shared" si="9"/>
        <v>5</v>
      </c>
      <c r="L68" s="22">
        <f t="shared" si="9"/>
        <v>0</v>
      </c>
      <c r="M68" s="22">
        <f t="shared" si="9"/>
        <v>1</v>
      </c>
      <c r="N68" s="22">
        <f t="shared" si="9"/>
        <v>0</v>
      </c>
      <c r="O68" s="22">
        <f t="shared" si="9"/>
        <v>7</v>
      </c>
      <c r="P68" s="75">
        <f>SUM(P69:P82)</f>
        <v>14000000</v>
      </c>
    </row>
    <row r="69" spans="1:16" s="33" customFormat="1" ht="15.75">
      <c r="A69" s="76"/>
      <c r="B69" s="76">
        <v>51</v>
      </c>
      <c r="C69" s="35" t="s">
        <v>672</v>
      </c>
      <c r="D69" s="48"/>
      <c r="E69" s="48" t="s">
        <v>673</v>
      </c>
      <c r="F69" s="48" t="s">
        <v>674</v>
      </c>
      <c r="G69" s="34" t="s">
        <v>675</v>
      </c>
      <c r="H69" s="39">
        <v>2000000</v>
      </c>
      <c r="I69" s="39">
        <v>1100000</v>
      </c>
      <c r="J69" s="38"/>
      <c r="K69" s="38"/>
      <c r="L69" s="38"/>
      <c r="M69" s="38"/>
      <c r="N69" s="38"/>
      <c r="O69" s="38" t="s">
        <v>11</v>
      </c>
      <c r="P69" s="79">
        <v>1000000</v>
      </c>
    </row>
    <row r="70" spans="1:16" s="33" customFormat="1" ht="15.75">
      <c r="A70" s="76"/>
      <c r="B70" s="76">
        <v>52</v>
      </c>
      <c r="C70" s="35" t="s">
        <v>676</v>
      </c>
      <c r="D70" s="48"/>
      <c r="E70" s="48" t="s">
        <v>677</v>
      </c>
      <c r="F70" s="48" t="s">
        <v>678</v>
      </c>
      <c r="G70" s="34" t="s">
        <v>675</v>
      </c>
      <c r="H70" s="39">
        <v>2000000</v>
      </c>
      <c r="I70" s="39">
        <v>1100000</v>
      </c>
      <c r="J70" s="38"/>
      <c r="K70" s="38"/>
      <c r="L70" s="38"/>
      <c r="M70" s="38"/>
      <c r="N70" s="38"/>
      <c r="O70" s="38" t="s">
        <v>11</v>
      </c>
      <c r="P70" s="79">
        <v>1000000</v>
      </c>
    </row>
    <row r="71" spans="1:16" s="33" customFormat="1" ht="15.75">
      <c r="A71" s="76"/>
      <c r="B71" s="76">
        <v>53</v>
      </c>
      <c r="C71" s="35" t="s">
        <v>679</v>
      </c>
      <c r="D71" s="48" t="s">
        <v>680</v>
      </c>
      <c r="E71" s="48"/>
      <c r="F71" s="48" t="s">
        <v>681</v>
      </c>
      <c r="G71" s="34" t="s">
        <v>682</v>
      </c>
      <c r="H71" s="39">
        <v>1500000</v>
      </c>
      <c r="I71" s="39">
        <v>1200000</v>
      </c>
      <c r="J71" s="38"/>
      <c r="K71" s="38"/>
      <c r="L71" s="38"/>
      <c r="M71" s="38" t="s">
        <v>11</v>
      </c>
      <c r="N71" s="38"/>
      <c r="O71" s="38"/>
      <c r="P71" s="79">
        <v>1000000</v>
      </c>
    </row>
    <row r="72" spans="1:16" s="33" customFormat="1" ht="15.75">
      <c r="A72" s="76"/>
      <c r="B72" s="76">
        <v>54</v>
      </c>
      <c r="C72" s="35" t="s">
        <v>683</v>
      </c>
      <c r="D72" s="48" t="s">
        <v>684</v>
      </c>
      <c r="E72" s="48"/>
      <c r="F72" s="48" t="s">
        <v>685</v>
      </c>
      <c r="G72" s="34" t="s">
        <v>686</v>
      </c>
      <c r="H72" s="39">
        <v>5000000</v>
      </c>
      <c r="I72" s="39">
        <v>800000</v>
      </c>
      <c r="J72" s="38"/>
      <c r="K72" s="38"/>
      <c r="L72" s="38"/>
      <c r="M72" s="38"/>
      <c r="N72" s="38"/>
      <c r="O72" s="38" t="s">
        <v>11</v>
      </c>
      <c r="P72" s="79">
        <v>1000000</v>
      </c>
    </row>
    <row r="73" spans="1:16" s="33" customFormat="1" ht="15.75">
      <c r="A73" s="76"/>
      <c r="B73" s="76">
        <v>55</v>
      </c>
      <c r="C73" s="35" t="s">
        <v>687</v>
      </c>
      <c r="D73" s="48" t="s">
        <v>688</v>
      </c>
      <c r="E73" s="48"/>
      <c r="F73" s="48" t="s">
        <v>689</v>
      </c>
      <c r="G73" s="34" t="s">
        <v>686</v>
      </c>
      <c r="H73" s="39">
        <v>3500000</v>
      </c>
      <c r="I73" s="39">
        <v>800000</v>
      </c>
      <c r="J73" s="38"/>
      <c r="K73" s="38" t="s">
        <v>11</v>
      </c>
      <c r="L73" s="38"/>
      <c r="M73" s="38"/>
      <c r="N73" s="38"/>
      <c r="O73" s="38"/>
      <c r="P73" s="79">
        <v>1000000</v>
      </c>
    </row>
    <row r="74" spans="1:16" s="33" customFormat="1" ht="15.75">
      <c r="A74" s="76"/>
      <c r="B74" s="76">
        <v>56</v>
      </c>
      <c r="C74" s="35" t="s">
        <v>690</v>
      </c>
      <c r="D74" s="48"/>
      <c r="E74" s="48" t="s">
        <v>691</v>
      </c>
      <c r="F74" s="48" t="s">
        <v>692</v>
      </c>
      <c r="G74" s="34" t="s">
        <v>686</v>
      </c>
      <c r="H74" s="39">
        <v>4500000</v>
      </c>
      <c r="I74" s="39">
        <v>1100000</v>
      </c>
      <c r="J74" s="38"/>
      <c r="K74" s="38"/>
      <c r="L74" s="38"/>
      <c r="M74" s="38"/>
      <c r="N74" s="38"/>
      <c r="O74" s="38" t="s">
        <v>11</v>
      </c>
      <c r="P74" s="79">
        <v>1000000</v>
      </c>
    </row>
    <row r="75" spans="1:16" s="33" customFormat="1" ht="15.75">
      <c r="A75" s="76"/>
      <c r="B75" s="76">
        <v>57</v>
      </c>
      <c r="C75" s="35" t="s">
        <v>693</v>
      </c>
      <c r="D75" s="48" t="s">
        <v>219</v>
      </c>
      <c r="E75" s="48"/>
      <c r="F75" s="48" t="s">
        <v>694</v>
      </c>
      <c r="G75" s="34" t="s">
        <v>686</v>
      </c>
      <c r="H75" s="39">
        <v>4000000</v>
      </c>
      <c r="I75" s="39">
        <v>1100000</v>
      </c>
      <c r="J75" s="38"/>
      <c r="K75" s="38"/>
      <c r="L75" s="38"/>
      <c r="M75" s="38"/>
      <c r="N75" s="38"/>
      <c r="O75" s="38" t="s">
        <v>11</v>
      </c>
      <c r="P75" s="79">
        <v>1000000</v>
      </c>
    </row>
    <row r="76" spans="1:16" s="33" customFormat="1" ht="15.75">
      <c r="A76" s="76"/>
      <c r="B76" s="76">
        <v>58</v>
      </c>
      <c r="C76" s="35" t="s">
        <v>695</v>
      </c>
      <c r="D76" s="48"/>
      <c r="E76" s="48" t="s">
        <v>696</v>
      </c>
      <c r="F76" s="48" t="s">
        <v>697</v>
      </c>
      <c r="G76" s="34" t="s">
        <v>698</v>
      </c>
      <c r="H76" s="39">
        <v>3000000</v>
      </c>
      <c r="I76" s="39">
        <v>100000</v>
      </c>
      <c r="J76" s="38"/>
      <c r="K76" s="38" t="s">
        <v>11</v>
      </c>
      <c r="L76" s="38"/>
      <c r="M76" s="38"/>
      <c r="N76" s="38"/>
      <c r="O76" s="38"/>
      <c r="P76" s="79">
        <v>1000000</v>
      </c>
    </row>
    <row r="77" spans="1:16" s="33" customFormat="1" ht="15.75">
      <c r="A77" s="76"/>
      <c r="B77" s="76">
        <v>59</v>
      </c>
      <c r="C77" s="35" t="s">
        <v>699</v>
      </c>
      <c r="D77" s="48"/>
      <c r="E77" s="48" t="s">
        <v>700</v>
      </c>
      <c r="F77" s="48" t="s">
        <v>701</v>
      </c>
      <c r="G77" s="34" t="s">
        <v>698</v>
      </c>
      <c r="H77" s="39">
        <v>3000000</v>
      </c>
      <c r="I77" s="39">
        <v>1000000</v>
      </c>
      <c r="J77" s="38"/>
      <c r="K77" s="38" t="s">
        <v>11</v>
      </c>
      <c r="L77" s="38"/>
      <c r="M77" s="38"/>
      <c r="N77" s="38"/>
      <c r="O77" s="38"/>
      <c r="P77" s="79">
        <v>1000000</v>
      </c>
    </row>
    <row r="78" spans="1:16" s="33" customFormat="1" ht="15.75">
      <c r="A78" s="76"/>
      <c r="B78" s="76">
        <v>60</v>
      </c>
      <c r="C78" s="35" t="s">
        <v>702</v>
      </c>
      <c r="D78" s="48" t="s">
        <v>703</v>
      </c>
      <c r="E78" s="48"/>
      <c r="F78" s="48" t="s">
        <v>704</v>
      </c>
      <c r="G78" s="34" t="s">
        <v>698</v>
      </c>
      <c r="H78" s="39">
        <v>5000000</v>
      </c>
      <c r="I78" s="39">
        <v>1000000</v>
      </c>
      <c r="J78" s="38"/>
      <c r="K78" s="38"/>
      <c r="L78" s="38"/>
      <c r="M78" s="38"/>
      <c r="N78" s="38"/>
      <c r="O78" s="38" t="s">
        <v>11</v>
      </c>
      <c r="P78" s="79">
        <v>1000000</v>
      </c>
    </row>
    <row r="79" spans="1:16" s="33" customFormat="1" ht="15.75">
      <c r="A79" s="76"/>
      <c r="B79" s="76">
        <v>61</v>
      </c>
      <c r="C79" s="35" t="s">
        <v>705</v>
      </c>
      <c r="D79" s="48"/>
      <c r="E79" s="48" t="s">
        <v>706</v>
      </c>
      <c r="F79" s="48" t="s">
        <v>707</v>
      </c>
      <c r="G79" s="34" t="s">
        <v>708</v>
      </c>
      <c r="H79" s="39">
        <v>6000000</v>
      </c>
      <c r="I79" s="39">
        <v>1000000</v>
      </c>
      <c r="J79" s="38" t="s">
        <v>11</v>
      </c>
      <c r="K79" s="38"/>
      <c r="L79" s="38"/>
      <c r="M79" s="38"/>
      <c r="N79" s="38"/>
      <c r="O79" s="38"/>
      <c r="P79" s="79">
        <v>1000000</v>
      </c>
    </row>
    <row r="80" spans="1:16" s="33" customFormat="1" ht="15.75">
      <c r="A80" s="76"/>
      <c r="B80" s="76">
        <v>62</v>
      </c>
      <c r="C80" s="35" t="s">
        <v>709</v>
      </c>
      <c r="D80" s="48"/>
      <c r="E80" s="48" t="s">
        <v>710</v>
      </c>
      <c r="F80" s="48" t="s">
        <v>711</v>
      </c>
      <c r="G80" s="34" t="s">
        <v>712</v>
      </c>
      <c r="H80" s="39">
        <v>3000000</v>
      </c>
      <c r="I80" s="39">
        <v>1200000</v>
      </c>
      <c r="J80" s="38"/>
      <c r="K80" s="38" t="s">
        <v>11</v>
      </c>
      <c r="L80" s="38"/>
      <c r="M80" s="38"/>
      <c r="N80" s="38"/>
      <c r="O80" s="38"/>
      <c r="P80" s="79">
        <v>1000000</v>
      </c>
    </row>
    <row r="81" spans="1:16" s="33" customFormat="1" ht="15.75">
      <c r="A81" s="76"/>
      <c r="B81" s="76">
        <v>63</v>
      </c>
      <c r="C81" s="35" t="s">
        <v>576</v>
      </c>
      <c r="D81" s="48"/>
      <c r="E81" s="48" t="s">
        <v>713</v>
      </c>
      <c r="F81" s="48" t="s">
        <v>714</v>
      </c>
      <c r="G81" s="34" t="s">
        <v>715</v>
      </c>
      <c r="H81" s="39">
        <v>3000000</v>
      </c>
      <c r="I81" s="39">
        <v>1000000</v>
      </c>
      <c r="J81" s="38"/>
      <c r="K81" s="38"/>
      <c r="L81" s="38"/>
      <c r="M81" s="38"/>
      <c r="N81" s="38"/>
      <c r="O81" s="38" t="s">
        <v>11</v>
      </c>
      <c r="P81" s="79">
        <v>1000000</v>
      </c>
    </row>
    <row r="82" spans="1:16" s="33" customFormat="1" ht="15.75">
      <c r="A82" s="76"/>
      <c r="B82" s="76">
        <v>64</v>
      </c>
      <c r="C82" s="35" t="s">
        <v>716</v>
      </c>
      <c r="D82" s="48"/>
      <c r="E82" s="48" t="s">
        <v>717</v>
      </c>
      <c r="F82" s="48" t="s">
        <v>718</v>
      </c>
      <c r="G82" s="34" t="s">
        <v>719</v>
      </c>
      <c r="H82" s="39">
        <v>2500000</v>
      </c>
      <c r="I82" s="39">
        <v>800000</v>
      </c>
      <c r="J82" s="38"/>
      <c r="K82" s="38" t="s">
        <v>11</v>
      </c>
      <c r="L82" s="38"/>
      <c r="M82" s="38"/>
      <c r="N82" s="38"/>
      <c r="O82" s="38"/>
      <c r="P82" s="79">
        <v>1000000</v>
      </c>
    </row>
    <row r="83" spans="1:16" s="33" customFormat="1" ht="15.75">
      <c r="A83" s="28">
        <v>10</v>
      </c>
      <c r="B83" s="28"/>
      <c r="C83" s="43" t="s">
        <v>720</v>
      </c>
      <c r="D83" s="22">
        <f aca="true" t="shared" si="10" ref="D83:N83">COUNTA(D84:D95)</f>
        <v>3</v>
      </c>
      <c r="E83" s="22">
        <f t="shared" si="10"/>
        <v>9</v>
      </c>
      <c r="F83" s="22"/>
      <c r="G83" s="22"/>
      <c r="H83" s="32"/>
      <c r="I83" s="32"/>
      <c r="J83" s="22">
        <f t="shared" si="10"/>
        <v>0</v>
      </c>
      <c r="K83" s="22">
        <f t="shared" si="10"/>
        <v>1</v>
      </c>
      <c r="L83" s="22">
        <f t="shared" si="10"/>
        <v>0</v>
      </c>
      <c r="M83" s="22">
        <f t="shared" si="10"/>
        <v>1</v>
      </c>
      <c r="N83" s="22">
        <f t="shared" si="10"/>
        <v>0</v>
      </c>
      <c r="O83" s="22">
        <f>COUNTA(O84:O95)</f>
        <v>10</v>
      </c>
      <c r="P83" s="75">
        <f>SUM(P84:P95)</f>
        <v>12000000</v>
      </c>
    </row>
    <row r="84" spans="1:16" s="33" customFormat="1" ht="15.75">
      <c r="A84" s="76"/>
      <c r="B84" s="76">
        <v>65</v>
      </c>
      <c r="C84" s="35" t="s">
        <v>721</v>
      </c>
      <c r="D84" s="48"/>
      <c r="E84" s="48" t="s">
        <v>722</v>
      </c>
      <c r="F84" s="48" t="s">
        <v>723</v>
      </c>
      <c r="G84" s="34" t="s">
        <v>724</v>
      </c>
      <c r="H84" s="39">
        <v>6000000</v>
      </c>
      <c r="I84" s="39">
        <v>600000</v>
      </c>
      <c r="J84" s="38"/>
      <c r="K84" s="38"/>
      <c r="L84" s="38"/>
      <c r="M84" s="38"/>
      <c r="N84" s="38"/>
      <c r="O84" s="38" t="s">
        <v>11</v>
      </c>
      <c r="P84" s="79">
        <v>1000000</v>
      </c>
    </row>
    <row r="85" spans="1:16" s="33" customFormat="1" ht="15.75">
      <c r="A85" s="76"/>
      <c r="B85" s="76">
        <v>66</v>
      </c>
      <c r="C85" s="35" t="s">
        <v>725</v>
      </c>
      <c r="D85" s="48"/>
      <c r="E85" s="48" t="s">
        <v>726</v>
      </c>
      <c r="F85" s="48" t="s">
        <v>727</v>
      </c>
      <c r="G85" s="34" t="s">
        <v>728</v>
      </c>
      <c r="H85" s="39">
        <v>3000000</v>
      </c>
      <c r="I85" s="39">
        <v>600000</v>
      </c>
      <c r="J85" s="38"/>
      <c r="K85" s="38" t="s">
        <v>11</v>
      </c>
      <c r="L85" s="38"/>
      <c r="M85" s="38"/>
      <c r="N85" s="38"/>
      <c r="O85" s="38"/>
      <c r="P85" s="79">
        <v>1000000</v>
      </c>
    </row>
    <row r="86" spans="1:16" s="33" customFormat="1" ht="15.75">
      <c r="A86" s="76"/>
      <c r="B86" s="76">
        <v>67</v>
      </c>
      <c r="C86" s="35" t="s">
        <v>729</v>
      </c>
      <c r="D86" s="48"/>
      <c r="E86" s="48" t="s">
        <v>730</v>
      </c>
      <c r="F86" s="48" t="s">
        <v>731</v>
      </c>
      <c r="G86" s="34" t="s">
        <v>728</v>
      </c>
      <c r="H86" s="39">
        <v>5000000</v>
      </c>
      <c r="I86" s="39">
        <v>800000</v>
      </c>
      <c r="J86" s="38"/>
      <c r="K86" s="38"/>
      <c r="L86" s="38"/>
      <c r="M86" s="38"/>
      <c r="N86" s="38"/>
      <c r="O86" s="38" t="s">
        <v>11</v>
      </c>
      <c r="P86" s="79">
        <v>1000000</v>
      </c>
    </row>
    <row r="87" spans="1:16" s="33" customFormat="1" ht="15.75">
      <c r="A87" s="76"/>
      <c r="B87" s="76">
        <v>68</v>
      </c>
      <c r="C87" s="35" t="s">
        <v>30</v>
      </c>
      <c r="D87" s="48"/>
      <c r="E87" s="48" t="s">
        <v>732</v>
      </c>
      <c r="F87" s="48" t="s">
        <v>733</v>
      </c>
      <c r="G87" s="34" t="s">
        <v>302</v>
      </c>
      <c r="H87" s="39">
        <v>3000000</v>
      </c>
      <c r="I87" s="39">
        <v>800000</v>
      </c>
      <c r="J87" s="38"/>
      <c r="K87" s="38"/>
      <c r="L87" s="38"/>
      <c r="M87" s="38"/>
      <c r="N87" s="38"/>
      <c r="O87" s="38" t="s">
        <v>11</v>
      </c>
      <c r="P87" s="79">
        <v>1000000</v>
      </c>
    </row>
    <row r="88" spans="1:16" s="33" customFormat="1" ht="15.75">
      <c r="A88" s="76"/>
      <c r="B88" s="76">
        <v>69</v>
      </c>
      <c r="C88" s="35" t="s">
        <v>734</v>
      </c>
      <c r="D88" s="48"/>
      <c r="E88" s="48" t="s">
        <v>735</v>
      </c>
      <c r="F88" s="48" t="s">
        <v>736</v>
      </c>
      <c r="G88" s="34" t="s">
        <v>302</v>
      </c>
      <c r="H88" s="39">
        <v>3000000</v>
      </c>
      <c r="I88" s="39">
        <v>800000</v>
      </c>
      <c r="J88" s="38"/>
      <c r="K88" s="38"/>
      <c r="L88" s="38"/>
      <c r="M88" s="38"/>
      <c r="N88" s="38"/>
      <c r="O88" s="38" t="s">
        <v>11</v>
      </c>
      <c r="P88" s="79">
        <v>1000000</v>
      </c>
    </row>
    <row r="89" spans="1:16" s="33" customFormat="1" ht="15.75">
      <c r="A89" s="76"/>
      <c r="B89" s="76">
        <v>70</v>
      </c>
      <c r="C89" s="35" t="s">
        <v>737</v>
      </c>
      <c r="D89" s="48"/>
      <c r="E89" s="48" t="s">
        <v>738</v>
      </c>
      <c r="F89" s="48" t="s">
        <v>739</v>
      </c>
      <c r="G89" s="34" t="s">
        <v>302</v>
      </c>
      <c r="H89" s="39">
        <v>4000000</v>
      </c>
      <c r="I89" s="39">
        <v>700000</v>
      </c>
      <c r="J89" s="38"/>
      <c r="K89" s="38"/>
      <c r="L89" s="38"/>
      <c r="M89" s="38"/>
      <c r="N89" s="38"/>
      <c r="O89" s="38" t="s">
        <v>11</v>
      </c>
      <c r="P89" s="79">
        <v>1000000</v>
      </c>
    </row>
    <row r="90" spans="1:16" s="33" customFormat="1" ht="15.75">
      <c r="A90" s="76"/>
      <c r="B90" s="76">
        <v>71</v>
      </c>
      <c r="C90" s="35" t="s">
        <v>740</v>
      </c>
      <c r="D90" s="48"/>
      <c r="E90" s="48" t="s">
        <v>741</v>
      </c>
      <c r="F90" s="48" t="s">
        <v>742</v>
      </c>
      <c r="G90" s="34" t="s">
        <v>302</v>
      </c>
      <c r="H90" s="39">
        <v>4000000</v>
      </c>
      <c r="I90" s="39">
        <v>650000</v>
      </c>
      <c r="J90" s="38"/>
      <c r="K90" s="38"/>
      <c r="L90" s="38"/>
      <c r="M90" s="38"/>
      <c r="N90" s="38"/>
      <c r="O90" s="38" t="s">
        <v>11</v>
      </c>
      <c r="P90" s="79">
        <v>1000000</v>
      </c>
    </row>
    <row r="91" spans="1:16" s="33" customFormat="1" ht="15.75">
      <c r="A91" s="76"/>
      <c r="B91" s="76">
        <v>72</v>
      </c>
      <c r="C91" s="35" t="s">
        <v>743</v>
      </c>
      <c r="D91" s="48" t="s">
        <v>744</v>
      </c>
      <c r="E91" s="82"/>
      <c r="F91" s="48" t="s">
        <v>745</v>
      </c>
      <c r="G91" s="34" t="s">
        <v>302</v>
      </c>
      <c r="H91" s="39">
        <v>3000000</v>
      </c>
      <c r="I91" s="39">
        <v>650000</v>
      </c>
      <c r="J91" s="38"/>
      <c r="K91" s="38"/>
      <c r="L91" s="38"/>
      <c r="M91" s="38" t="s">
        <v>11</v>
      </c>
      <c r="N91" s="38"/>
      <c r="O91" s="38"/>
      <c r="P91" s="79">
        <v>1000000</v>
      </c>
    </row>
    <row r="92" spans="1:16" s="33" customFormat="1" ht="15.75">
      <c r="A92" s="76"/>
      <c r="B92" s="76">
        <v>73</v>
      </c>
      <c r="C92" s="35" t="s">
        <v>746</v>
      </c>
      <c r="D92" s="48"/>
      <c r="E92" s="48" t="s">
        <v>747</v>
      </c>
      <c r="F92" s="48" t="s">
        <v>748</v>
      </c>
      <c r="G92" s="34" t="s">
        <v>302</v>
      </c>
      <c r="H92" s="39">
        <v>1000000</v>
      </c>
      <c r="I92" s="39">
        <v>800000</v>
      </c>
      <c r="J92" s="38"/>
      <c r="K92" s="38"/>
      <c r="L92" s="38"/>
      <c r="M92" s="38"/>
      <c r="N92" s="38"/>
      <c r="O92" s="38" t="s">
        <v>11</v>
      </c>
      <c r="P92" s="79">
        <v>1000000</v>
      </c>
    </row>
    <row r="93" spans="1:16" s="33" customFormat="1" ht="15.75">
      <c r="A93" s="76"/>
      <c r="B93" s="76">
        <v>74</v>
      </c>
      <c r="C93" s="35" t="s">
        <v>749</v>
      </c>
      <c r="D93" s="48" t="s">
        <v>750</v>
      </c>
      <c r="E93" s="48"/>
      <c r="F93" s="48" t="s">
        <v>751</v>
      </c>
      <c r="G93" s="34" t="s">
        <v>752</v>
      </c>
      <c r="H93" s="39">
        <v>4000000</v>
      </c>
      <c r="I93" s="39">
        <v>750000</v>
      </c>
      <c r="J93" s="38"/>
      <c r="K93" s="38"/>
      <c r="L93" s="38"/>
      <c r="M93" s="38"/>
      <c r="N93" s="38"/>
      <c r="O93" s="38" t="s">
        <v>11</v>
      </c>
      <c r="P93" s="79">
        <v>1000000</v>
      </c>
    </row>
    <row r="94" spans="1:16" s="33" customFormat="1" ht="15.75">
      <c r="A94" s="76"/>
      <c r="B94" s="76">
        <v>75</v>
      </c>
      <c r="C94" s="35" t="s">
        <v>753</v>
      </c>
      <c r="D94" s="48"/>
      <c r="E94" s="48" t="s">
        <v>312</v>
      </c>
      <c r="F94" s="48" t="s">
        <v>754</v>
      </c>
      <c r="G94" s="34" t="s">
        <v>755</v>
      </c>
      <c r="H94" s="39">
        <v>3000000</v>
      </c>
      <c r="I94" s="39">
        <v>800000</v>
      </c>
      <c r="J94" s="38"/>
      <c r="K94" s="38"/>
      <c r="L94" s="38"/>
      <c r="M94" s="38"/>
      <c r="N94" s="38"/>
      <c r="O94" s="38" t="s">
        <v>11</v>
      </c>
      <c r="P94" s="79">
        <v>1000000</v>
      </c>
    </row>
    <row r="95" spans="1:16" s="33" customFormat="1" ht="15.75">
      <c r="A95" s="76"/>
      <c r="B95" s="76">
        <v>76</v>
      </c>
      <c r="C95" s="35" t="s">
        <v>756</v>
      </c>
      <c r="D95" s="48" t="s">
        <v>757</v>
      </c>
      <c r="E95" s="48"/>
      <c r="F95" s="48" t="s">
        <v>758</v>
      </c>
      <c r="G95" s="34" t="s">
        <v>759</v>
      </c>
      <c r="H95" s="39">
        <v>6000000</v>
      </c>
      <c r="I95" s="39">
        <v>800000</v>
      </c>
      <c r="J95" s="38"/>
      <c r="K95" s="38"/>
      <c r="L95" s="38"/>
      <c r="M95" s="38"/>
      <c r="N95" s="38"/>
      <c r="O95" s="38" t="s">
        <v>11</v>
      </c>
      <c r="P95" s="79">
        <v>1000000</v>
      </c>
    </row>
    <row r="96" spans="1:16" s="33" customFormat="1" ht="15.75">
      <c r="A96" s="28">
        <v>11</v>
      </c>
      <c r="B96" s="28"/>
      <c r="C96" s="43" t="s">
        <v>760</v>
      </c>
      <c r="D96" s="22">
        <f aca="true" t="shared" si="11" ref="D96:N96">COUNTA(D97:D100)</f>
        <v>3</v>
      </c>
      <c r="E96" s="22">
        <f t="shared" si="11"/>
        <v>1</v>
      </c>
      <c r="F96" s="22"/>
      <c r="G96" s="22"/>
      <c r="H96" s="32"/>
      <c r="I96" s="32"/>
      <c r="J96" s="22">
        <f t="shared" si="11"/>
        <v>0</v>
      </c>
      <c r="K96" s="22">
        <f t="shared" si="11"/>
        <v>0</v>
      </c>
      <c r="L96" s="22">
        <f t="shared" si="11"/>
        <v>0</v>
      </c>
      <c r="M96" s="22">
        <f t="shared" si="11"/>
        <v>0</v>
      </c>
      <c r="N96" s="22">
        <f t="shared" si="11"/>
        <v>0</v>
      </c>
      <c r="O96" s="22">
        <f>COUNTA(O97:O100)</f>
        <v>4</v>
      </c>
      <c r="P96" s="75">
        <f>SUM(P97:P100)</f>
        <v>4000000</v>
      </c>
    </row>
    <row r="97" spans="1:16" s="33" customFormat="1" ht="15.75">
      <c r="A97" s="76"/>
      <c r="B97" s="76">
        <v>77</v>
      </c>
      <c r="C97" s="35" t="s">
        <v>761</v>
      </c>
      <c r="D97" s="48" t="s">
        <v>762</v>
      </c>
      <c r="E97" s="48"/>
      <c r="F97" s="48" t="s">
        <v>763</v>
      </c>
      <c r="G97" s="34" t="s">
        <v>764</v>
      </c>
      <c r="H97" s="39">
        <v>2000000</v>
      </c>
      <c r="I97" s="39">
        <v>700000</v>
      </c>
      <c r="J97" s="38"/>
      <c r="K97" s="38"/>
      <c r="L97" s="38"/>
      <c r="M97" s="38"/>
      <c r="N97" s="38"/>
      <c r="O97" s="38" t="s">
        <v>11</v>
      </c>
      <c r="P97" s="79">
        <v>1000000</v>
      </c>
    </row>
    <row r="98" spans="1:16" s="33" customFormat="1" ht="15.75">
      <c r="A98" s="76"/>
      <c r="B98" s="76">
        <v>78</v>
      </c>
      <c r="C98" s="35" t="s">
        <v>765</v>
      </c>
      <c r="D98" s="48" t="s">
        <v>766</v>
      </c>
      <c r="E98" s="48"/>
      <c r="F98" s="48" t="s">
        <v>767</v>
      </c>
      <c r="G98" s="34" t="s">
        <v>764</v>
      </c>
      <c r="H98" s="39">
        <v>2000000</v>
      </c>
      <c r="I98" s="39">
        <v>800000</v>
      </c>
      <c r="J98" s="38"/>
      <c r="K98" s="38"/>
      <c r="L98" s="38"/>
      <c r="M98" s="38"/>
      <c r="N98" s="38"/>
      <c r="O98" s="38" t="s">
        <v>11</v>
      </c>
      <c r="P98" s="79">
        <v>1000000</v>
      </c>
    </row>
    <row r="99" spans="1:16" s="33" customFormat="1" ht="15.75">
      <c r="A99" s="76"/>
      <c r="B99" s="76">
        <v>79</v>
      </c>
      <c r="C99" s="35" t="s">
        <v>768</v>
      </c>
      <c r="D99" s="48" t="s">
        <v>769</v>
      </c>
      <c r="E99" s="48"/>
      <c r="F99" s="48" t="s">
        <v>770</v>
      </c>
      <c r="G99" s="34" t="s">
        <v>764</v>
      </c>
      <c r="H99" s="39">
        <v>1500000</v>
      </c>
      <c r="I99" s="39">
        <v>800000</v>
      </c>
      <c r="J99" s="38"/>
      <c r="K99" s="38"/>
      <c r="L99" s="38"/>
      <c r="M99" s="38"/>
      <c r="N99" s="38"/>
      <c r="O99" s="38" t="s">
        <v>11</v>
      </c>
      <c r="P99" s="79">
        <v>1000000</v>
      </c>
    </row>
    <row r="100" spans="1:16" s="33" customFormat="1" ht="15.75">
      <c r="A100" s="76"/>
      <c r="B100" s="76">
        <v>80</v>
      </c>
      <c r="C100" s="35" t="s">
        <v>771</v>
      </c>
      <c r="D100" s="48"/>
      <c r="E100" s="48" t="s">
        <v>772</v>
      </c>
      <c r="F100" s="48" t="s">
        <v>773</v>
      </c>
      <c r="G100" s="34" t="s">
        <v>764</v>
      </c>
      <c r="H100" s="39">
        <v>2000000</v>
      </c>
      <c r="I100" s="39">
        <v>800000</v>
      </c>
      <c r="J100" s="38"/>
      <c r="K100" s="38"/>
      <c r="L100" s="38"/>
      <c r="M100" s="38"/>
      <c r="N100" s="38"/>
      <c r="O100" s="38" t="s">
        <v>11</v>
      </c>
      <c r="P100" s="79">
        <v>1000000</v>
      </c>
    </row>
    <row r="101" spans="1:16" s="33" customFormat="1" ht="15.75">
      <c r="A101" s="28">
        <v>12</v>
      </c>
      <c r="B101" s="28"/>
      <c r="C101" s="43" t="s">
        <v>774</v>
      </c>
      <c r="D101" s="22">
        <f aca="true" t="shared" si="12" ref="D101:N101">COUNTA(D102:D105)</f>
        <v>0</v>
      </c>
      <c r="E101" s="22">
        <f t="shared" si="12"/>
        <v>4</v>
      </c>
      <c r="F101" s="22"/>
      <c r="G101" s="22"/>
      <c r="H101" s="32"/>
      <c r="I101" s="32"/>
      <c r="J101" s="22">
        <f t="shared" si="12"/>
        <v>1</v>
      </c>
      <c r="K101" s="22">
        <f t="shared" si="12"/>
        <v>0</v>
      </c>
      <c r="L101" s="22">
        <f t="shared" si="12"/>
        <v>0</v>
      </c>
      <c r="M101" s="22">
        <f t="shared" si="12"/>
        <v>0</v>
      </c>
      <c r="N101" s="22">
        <f t="shared" si="12"/>
        <v>0</v>
      </c>
      <c r="O101" s="22">
        <f>COUNTA(O102:O105)</f>
        <v>3</v>
      </c>
      <c r="P101" s="75">
        <f>SUM(P102:P105)</f>
        <v>4000000</v>
      </c>
    </row>
    <row r="102" spans="1:16" s="33" customFormat="1" ht="15.75">
      <c r="A102" s="76"/>
      <c r="B102" s="76">
        <v>81</v>
      </c>
      <c r="C102" s="35" t="s">
        <v>775</v>
      </c>
      <c r="D102" s="48"/>
      <c r="E102" s="48" t="s">
        <v>776</v>
      </c>
      <c r="F102" s="48" t="s">
        <v>777</v>
      </c>
      <c r="G102" s="34" t="s">
        <v>778</v>
      </c>
      <c r="H102" s="39">
        <v>5000000</v>
      </c>
      <c r="I102" s="39">
        <v>0</v>
      </c>
      <c r="J102" s="38"/>
      <c r="K102" s="38"/>
      <c r="L102" s="38"/>
      <c r="M102" s="38"/>
      <c r="N102" s="38"/>
      <c r="O102" s="38" t="s">
        <v>11</v>
      </c>
      <c r="P102" s="79">
        <v>1000000</v>
      </c>
    </row>
    <row r="103" spans="1:16" s="33" customFormat="1" ht="15.75">
      <c r="A103" s="76"/>
      <c r="B103" s="76">
        <v>82</v>
      </c>
      <c r="C103" s="35" t="s">
        <v>779</v>
      </c>
      <c r="D103" s="48"/>
      <c r="E103" s="48" t="s">
        <v>780</v>
      </c>
      <c r="F103" s="48" t="s">
        <v>781</v>
      </c>
      <c r="G103" s="34" t="s">
        <v>782</v>
      </c>
      <c r="H103" s="39">
        <v>5000000</v>
      </c>
      <c r="I103" s="39">
        <v>550000</v>
      </c>
      <c r="J103" s="38" t="s">
        <v>11</v>
      </c>
      <c r="K103" s="38"/>
      <c r="L103" s="38"/>
      <c r="M103" s="38"/>
      <c r="N103" s="38"/>
      <c r="O103" s="38"/>
      <c r="P103" s="79">
        <v>1000000</v>
      </c>
    </row>
    <row r="104" spans="1:16" s="33" customFormat="1" ht="15.75">
      <c r="A104" s="76"/>
      <c r="B104" s="76">
        <v>83</v>
      </c>
      <c r="C104" s="35" t="s">
        <v>783</v>
      </c>
      <c r="D104" s="48"/>
      <c r="E104" s="48" t="s">
        <v>784</v>
      </c>
      <c r="F104" s="48" t="s">
        <v>785</v>
      </c>
      <c r="G104" s="34" t="s">
        <v>786</v>
      </c>
      <c r="H104" s="39">
        <v>4500000</v>
      </c>
      <c r="I104" s="39">
        <v>500000</v>
      </c>
      <c r="J104" s="38"/>
      <c r="K104" s="38"/>
      <c r="L104" s="38"/>
      <c r="M104" s="38"/>
      <c r="N104" s="38"/>
      <c r="O104" s="38" t="s">
        <v>11</v>
      </c>
      <c r="P104" s="79">
        <v>1000000</v>
      </c>
    </row>
    <row r="105" spans="1:16" s="33" customFormat="1" ht="15.75">
      <c r="A105" s="76"/>
      <c r="B105" s="76">
        <v>84</v>
      </c>
      <c r="C105" s="35" t="s">
        <v>787</v>
      </c>
      <c r="D105" s="48"/>
      <c r="E105" s="48" t="s">
        <v>788</v>
      </c>
      <c r="F105" s="48" t="s">
        <v>789</v>
      </c>
      <c r="G105" s="34" t="s">
        <v>790</v>
      </c>
      <c r="H105" s="39">
        <v>4500000</v>
      </c>
      <c r="I105" s="39">
        <v>800000</v>
      </c>
      <c r="J105" s="38"/>
      <c r="K105" s="38"/>
      <c r="L105" s="38"/>
      <c r="M105" s="38"/>
      <c r="N105" s="38"/>
      <c r="O105" s="38" t="s">
        <v>11</v>
      </c>
      <c r="P105" s="79">
        <v>1000000</v>
      </c>
    </row>
    <row r="106" spans="1:16" s="33" customFormat="1" ht="15.75">
      <c r="A106" s="28">
        <v>13</v>
      </c>
      <c r="B106" s="28"/>
      <c r="C106" s="43" t="s">
        <v>791</v>
      </c>
      <c r="D106" s="22">
        <f aca="true" t="shared" si="13" ref="D106:N106">COUNTA(D107:D107)</f>
        <v>1</v>
      </c>
      <c r="E106" s="22">
        <f t="shared" si="13"/>
        <v>0</v>
      </c>
      <c r="F106" s="22"/>
      <c r="G106" s="22"/>
      <c r="H106" s="32"/>
      <c r="I106" s="32"/>
      <c r="J106" s="22">
        <f t="shared" si="13"/>
        <v>0</v>
      </c>
      <c r="K106" s="22">
        <f t="shared" si="13"/>
        <v>1</v>
      </c>
      <c r="L106" s="22">
        <f t="shared" si="13"/>
        <v>0</v>
      </c>
      <c r="M106" s="22">
        <f t="shared" si="13"/>
        <v>0</v>
      </c>
      <c r="N106" s="22">
        <f t="shared" si="13"/>
        <v>0</v>
      </c>
      <c r="O106" s="22">
        <f>COUNTA(O107:O107)</f>
        <v>0</v>
      </c>
      <c r="P106" s="75">
        <f>K106*1000000</f>
        <v>1000000</v>
      </c>
    </row>
    <row r="107" spans="1:16" s="33" customFormat="1" ht="15.75">
      <c r="A107" s="76"/>
      <c r="B107" s="76">
        <v>85</v>
      </c>
      <c r="C107" s="35" t="s">
        <v>792</v>
      </c>
      <c r="D107" s="48" t="s">
        <v>793</v>
      </c>
      <c r="E107" s="48"/>
      <c r="F107" s="48" t="s">
        <v>794</v>
      </c>
      <c r="G107" s="34" t="s">
        <v>293</v>
      </c>
      <c r="H107" s="39">
        <v>3000000</v>
      </c>
      <c r="I107" s="39">
        <v>800000</v>
      </c>
      <c r="J107" s="38"/>
      <c r="K107" s="38" t="s">
        <v>11</v>
      </c>
      <c r="L107" s="38"/>
      <c r="M107" s="38"/>
      <c r="N107" s="38"/>
      <c r="O107" s="38"/>
      <c r="P107" s="79">
        <v>1000000</v>
      </c>
    </row>
    <row r="108" spans="1:16" s="33" customFormat="1" ht="15.75">
      <c r="A108" s="28">
        <v>14</v>
      </c>
      <c r="B108" s="28"/>
      <c r="C108" s="43" t="s">
        <v>795</v>
      </c>
      <c r="D108" s="22">
        <f aca="true" t="shared" si="14" ref="D108:O108">COUNTA(D109:D116)</f>
        <v>1</v>
      </c>
      <c r="E108" s="22">
        <f t="shared" si="14"/>
        <v>7</v>
      </c>
      <c r="F108" s="22"/>
      <c r="G108" s="22"/>
      <c r="H108" s="32"/>
      <c r="I108" s="32"/>
      <c r="J108" s="22">
        <f t="shared" si="14"/>
        <v>1</v>
      </c>
      <c r="K108" s="22">
        <f t="shared" si="14"/>
        <v>0</v>
      </c>
      <c r="L108" s="22">
        <f t="shared" si="14"/>
        <v>0</v>
      </c>
      <c r="M108" s="22">
        <f t="shared" si="14"/>
        <v>0</v>
      </c>
      <c r="N108" s="22">
        <f t="shared" si="14"/>
        <v>0</v>
      </c>
      <c r="O108" s="22">
        <f t="shared" si="14"/>
        <v>7</v>
      </c>
      <c r="P108" s="75">
        <f>SUM(P109:P116)</f>
        <v>8000000</v>
      </c>
    </row>
    <row r="109" spans="1:16" s="33" customFormat="1" ht="15.75">
      <c r="A109" s="76"/>
      <c r="B109" s="76">
        <v>86</v>
      </c>
      <c r="C109" s="35" t="s">
        <v>796</v>
      </c>
      <c r="D109" s="48"/>
      <c r="E109" s="48" t="s">
        <v>797</v>
      </c>
      <c r="F109" s="48" t="s">
        <v>798</v>
      </c>
      <c r="G109" s="34" t="s">
        <v>799</v>
      </c>
      <c r="H109" s="39">
        <v>4500000</v>
      </c>
      <c r="I109" s="39">
        <v>700000</v>
      </c>
      <c r="J109" s="38"/>
      <c r="K109" s="38"/>
      <c r="L109" s="38"/>
      <c r="M109" s="38"/>
      <c r="N109" s="38"/>
      <c r="O109" s="38" t="s">
        <v>11</v>
      </c>
      <c r="P109" s="79">
        <v>1000000</v>
      </c>
    </row>
    <row r="110" spans="1:16" s="33" customFormat="1" ht="15.75">
      <c r="A110" s="76"/>
      <c r="B110" s="76">
        <v>87</v>
      </c>
      <c r="C110" s="35" t="s">
        <v>800</v>
      </c>
      <c r="D110" s="48" t="s">
        <v>801</v>
      </c>
      <c r="E110" s="48"/>
      <c r="F110" s="48" t="s">
        <v>802</v>
      </c>
      <c r="G110" s="34" t="s">
        <v>799</v>
      </c>
      <c r="H110" s="39">
        <v>2000000</v>
      </c>
      <c r="I110" s="39">
        <v>700000</v>
      </c>
      <c r="J110" s="38"/>
      <c r="K110" s="38"/>
      <c r="L110" s="38"/>
      <c r="M110" s="38"/>
      <c r="N110" s="38"/>
      <c r="O110" s="38" t="s">
        <v>11</v>
      </c>
      <c r="P110" s="79">
        <v>1000000</v>
      </c>
    </row>
    <row r="111" spans="1:16" s="33" customFormat="1" ht="15.75">
      <c r="A111" s="76"/>
      <c r="B111" s="76">
        <v>88</v>
      </c>
      <c r="C111" s="35" t="s">
        <v>538</v>
      </c>
      <c r="D111" s="48"/>
      <c r="E111" s="48" t="s">
        <v>803</v>
      </c>
      <c r="F111" s="48" t="s">
        <v>804</v>
      </c>
      <c r="G111" s="34" t="s">
        <v>799</v>
      </c>
      <c r="H111" s="39">
        <v>5000000</v>
      </c>
      <c r="I111" s="39">
        <v>700000</v>
      </c>
      <c r="J111" s="38"/>
      <c r="K111" s="38"/>
      <c r="L111" s="38"/>
      <c r="M111" s="38"/>
      <c r="N111" s="38"/>
      <c r="O111" s="38" t="s">
        <v>11</v>
      </c>
      <c r="P111" s="79">
        <v>1000000</v>
      </c>
    </row>
    <row r="112" spans="1:16" s="33" customFormat="1" ht="15.75">
      <c r="A112" s="76"/>
      <c r="B112" s="76">
        <v>89</v>
      </c>
      <c r="C112" s="35" t="s">
        <v>805</v>
      </c>
      <c r="D112" s="48"/>
      <c r="E112" s="48" t="s">
        <v>806</v>
      </c>
      <c r="F112" s="48" t="s">
        <v>807</v>
      </c>
      <c r="G112" s="34" t="s">
        <v>799</v>
      </c>
      <c r="H112" s="39">
        <v>3000000</v>
      </c>
      <c r="I112" s="39">
        <v>800000</v>
      </c>
      <c r="J112" s="38" t="s">
        <v>11</v>
      </c>
      <c r="K112" s="38"/>
      <c r="L112" s="38"/>
      <c r="M112" s="38"/>
      <c r="N112" s="38"/>
      <c r="O112" s="38"/>
      <c r="P112" s="79">
        <v>1000000</v>
      </c>
    </row>
    <row r="113" spans="1:16" s="33" customFormat="1" ht="15.75">
      <c r="A113" s="76"/>
      <c r="B113" s="76">
        <v>90</v>
      </c>
      <c r="C113" s="35" t="s">
        <v>808</v>
      </c>
      <c r="D113" s="48"/>
      <c r="E113" s="48" t="s">
        <v>809</v>
      </c>
      <c r="F113" s="48" t="s">
        <v>810</v>
      </c>
      <c r="G113" s="34" t="s">
        <v>811</v>
      </c>
      <c r="H113" s="39">
        <v>7000000</v>
      </c>
      <c r="I113" s="39">
        <v>700000</v>
      </c>
      <c r="J113" s="38"/>
      <c r="K113" s="38"/>
      <c r="L113" s="38"/>
      <c r="M113" s="38"/>
      <c r="N113" s="38"/>
      <c r="O113" s="38" t="s">
        <v>11</v>
      </c>
      <c r="P113" s="79">
        <v>1000000</v>
      </c>
    </row>
    <row r="114" spans="1:16" s="33" customFormat="1" ht="15.75">
      <c r="A114" s="76"/>
      <c r="B114" s="76">
        <v>91</v>
      </c>
      <c r="C114" s="35" t="s">
        <v>812</v>
      </c>
      <c r="D114" s="48"/>
      <c r="E114" s="48" t="s">
        <v>813</v>
      </c>
      <c r="F114" s="48" t="s">
        <v>814</v>
      </c>
      <c r="G114" s="34" t="s">
        <v>811</v>
      </c>
      <c r="H114" s="39">
        <v>3000000</v>
      </c>
      <c r="I114" s="39">
        <v>600000</v>
      </c>
      <c r="J114" s="38"/>
      <c r="K114" s="38"/>
      <c r="L114" s="38"/>
      <c r="M114" s="38"/>
      <c r="N114" s="38"/>
      <c r="O114" s="38" t="s">
        <v>11</v>
      </c>
      <c r="P114" s="79">
        <v>1000000</v>
      </c>
    </row>
    <row r="115" spans="1:16" s="33" customFormat="1" ht="15.75">
      <c r="A115" s="76"/>
      <c r="B115" s="76">
        <v>92</v>
      </c>
      <c r="C115" s="35" t="s">
        <v>815</v>
      </c>
      <c r="D115" s="48"/>
      <c r="E115" s="48" t="s">
        <v>816</v>
      </c>
      <c r="F115" s="48" t="s">
        <v>817</v>
      </c>
      <c r="G115" s="34" t="s">
        <v>818</v>
      </c>
      <c r="H115" s="39">
        <v>6000000</v>
      </c>
      <c r="I115" s="39">
        <v>600000</v>
      </c>
      <c r="J115" s="38"/>
      <c r="K115" s="38"/>
      <c r="L115" s="38"/>
      <c r="M115" s="38"/>
      <c r="N115" s="38"/>
      <c r="O115" s="38" t="s">
        <v>11</v>
      </c>
      <c r="P115" s="79">
        <v>1000000</v>
      </c>
    </row>
    <row r="116" spans="1:16" s="33" customFormat="1" ht="15.75">
      <c r="A116" s="76"/>
      <c r="B116" s="76">
        <v>93</v>
      </c>
      <c r="C116" s="35" t="s">
        <v>819</v>
      </c>
      <c r="D116" s="48"/>
      <c r="E116" s="48" t="s">
        <v>318</v>
      </c>
      <c r="F116" s="48" t="s">
        <v>820</v>
      </c>
      <c r="G116" s="34" t="s">
        <v>821</v>
      </c>
      <c r="H116" s="39">
        <v>3500000</v>
      </c>
      <c r="I116" s="39">
        <v>600000</v>
      </c>
      <c r="J116" s="38"/>
      <c r="K116" s="38"/>
      <c r="L116" s="38"/>
      <c r="M116" s="38"/>
      <c r="N116" s="38"/>
      <c r="O116" s="38" t="s">
        <v>11</v>
      </c>
      <c r="P116" s="79">
        <v>1000000</v>
      </c>
    </row>
  </sheetData>
  <sheetProtection/>
  <mergeCells count="14">
    <mergeCell ref="H6:H7"/>
    <mergeCell ref="I6:I7"/>
    <mergeCell ref="J6:O6"/>
    <mergeCell ref="P6:P7"/>
    <mergeCell ref="A1:P1"/>
    <mergeCell ref="A2:P2"/>
    <mergeCell ref="A3:P3"/>
    <mergeCell ref="A4:P4"/>
    <mergeCell ref="A6:A7"/>
    <mergeCell ref="B6:B7"/>
    <mergeCell ref="C6:C7"/>
    <mergeCell ref="D6:E6"/>
    <mergeCell ref="F6:F7"/>
    <mergeCell ref="G6:G7"/>
  </mergeCells>
  <printOptions/>
  <pageMargins left="0.7086614173228347" right="0.4330708661417323" top="0.7480314960629921" bottom="0.6299212598425197" header="0.31496062992125984" footer="0.31496062992125984"/>
  <pageSetup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2020-07-06T01:35:09Z</cp:lastPrinted>
  <dcterms:created xsi:type="dcterms:W3CDTF">2020-02-04T08:34:27Z</dcterms:created>
  <dcterms:modified xsi:type="dcterms:W3CDTF">2020-07-06T07:16:11Z</dcterms:modified>
  <cp:category/>
  <cp:version/>
  <cp:contentType/>
  <cp:contentStatus/>
</cp:coreProperties>
</file>